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notice" sheetId="1" r:id="rId1"/>
    <sheet name="stocks fourragers" sheetId="2" r:id="rId2"/>
    <sheet name="Besoins hivernaux" sheetId="3" r:id="rId3"/>
    <sheet name="synthese" sheetId="4" r:id="rId4"/>
    <sheet name="Référentiel" sheetId="5" r:id="rId5"/>
    <sheet name="données" sheetId="6" state="hidden" r:id="rId6"/>
  </sheets>
  <definedNames>
    <definedName name="_xlnm._FilterDatabase" localSheetId="1" hidden="1">'stocks fourragers'!$A$33:$V$38</definedName>
  </definedNames>
  <calcPr calcId="145621"/>
</workbook>
</file>

<file path=xl/calcChain.xml><?xml version="1.0" encoding="utf-8"?>
<calcChain xmlns="http://schemas.openxmlformats.org/spreadsheetml/2006/main">
  <c r="HJ5" i="6" l="1"/>
  <c r="HG5" i="6"/>
  <c r="HH5" i="6"/>
  <c r="HI5" i="6"/>
  <c r="HF5" i="6"/>
  <c r="HE5" i="6"/>
  <c r="HB5" i="6"/>
  <c r="HC5" i="6"/>
  <c r="HD5" i="6"/>
  <c r="HA5" i="6"/>
  <c r="GZ5" i="6"/>
  <c r="GW5" i="6"/>
  <c r="GX5" i="6"/>
  <c r="GY5" i="6"/>
  <c r="GV5" i="6"/>
  <c r="GU5" i="6"/>
  <c r="GR5" i="6"/>
  <c r="GS5" i="6"/>
  <c r="GT5" i="6"/>
  <c r="GQ5" i="6"/>
  <c r="GP5" i="6"/>
  <c r="GO5" i="6"/>
  <c r="GN5" i="6"/>
  <c r="GM5" i="6"/>
  <c r="GL5" i="6"/>
  <c r="GI5" i="6"/>
  <c r="GJ5" i="6"/>
  <c r="GK5" i="6"/>
  <c r="GH5" i="6"/>
  <c r="GD5" i="6"/>
  <c r="GE5" i="6"/>
  <c r="GC5" i="6"/>
  <c r="GB5" i="6"/>
  <c r="FY5" i="6"/>
  <c r="FZ5" i="6"/>
  <c r="GA5" i="6"/>
  <c r="FX5" i="6"/>
  <c r="FW5" i="6"/>
  <c r="FT5" i="6"/>
  <c r="FU5" i="6"/>
  <c r="FV5" i="6"/>
  <c r="FS5" i="6"/>
  <c r="FR5" i="6"/>
  <c r="FO5" i="6"/>
  <c r="FP5" i="6"/>
  <c r="FQ5" i="6"/>
  <c r="FN5" i="6"/>
  <c r="FJ5" i="6"/>
  <c r="FK5" i="6"/>
  <c r="FI5" i="6"/>
  <c r="FH5" i="6"/>
  <c r="FG5" i="6"/>
  <c r="FF5" i="6"/>
  <c r="FE5" i="6"/>
  <c r="FD5" i="6"/>
  <c r="FC5" i="6"/>
  <c r="FB5" i="6"/>
  <c r="EY5" i="6"/>
  <c r="EZ5" i="6"/>
  <c r="FA5" i="6"/>
  <c r="EX5" i="6"/>
  <c r="EW5" i="6"/>
  <c r="ET5" i="6"/>
  <c r="EU5" i="6"/>
  <c r="EV5" i="6"/>
  <c r="ES5" i="6"/>
  <c r="ER5" i="6"/>
  <c r="EO5" i="6"/>
  <c r="EP5" i="6"/>
  <c r="EQ5" i="6"/>
  <c r="EN5" i="6"/>
  <c r="EM5" i="6"/>
  <c r="EL5" i="6"/>
  <c r="EJ5" i="6"/>
  <c r="EK5" i="6"/>
  <c r="EI5" i="6"/>
  <c r="EH5" i="6"/>
  <c r="EG5" i="6"/>
  <c r="EE5" i="6"/>
  <c r="EF5" i="6"/>
  <c r="ED5" i="6"/>
  <c r="EC5" i="6"/>
  <c r="EB5" i="6"/>
  <c r="DZ5" i="6"/>
  <c r="EA5" i="6"/>
  <c r="DY5" i="6"/>
  <c r="DX5" i="6"/>
  <c r="DU5" i="6"/>
  <c r="DV5" i="6"/>
  <c r="DW5" i="6"/>
  <c r="DT5" i="6"/>
  <c r="DP5" i="6"/>
  <c r="DQ5" i="6"/>
  <c r="DO5" i="6"/>
  <c r="DK5" i="6"/>
  <c r="DL5" i="6"/>
  <c r="DJ5" i="6"/>
  <c r="DF5" i="6"/>
  <c r="DG5" i="6"/>
  <c r="DE5" i="6"/>
  <c r="DA5" i="6"/>
  <c r="DB5" i="6"/>
  <c r="CZ5" i="6"/>
  <c r="CV5" i="6"/>
  <c r="CW5" i="6"/>
  <c r="CU5" i="6"/>
  <c r="CQ5" i="6"/>
  <c r="CR5" i="6"/>
  <c r="CP5" i="6"/>
  <c r="CN5" i="6"/>
  <c r="CL5" i="6"/>
  <c r="CJ5" i="6"/>
  <c r="CI5" i="6"/>
  <c r="CF5" i="6"/>
  <c r="CE5" i="6"/>
  <c r="CD5" i="6"/>
  <c r="CC5" i="6" l="1"/>
  <c r="CB5" i="6"/>
  <c r="BW5" i="6"/>
  <c r="BX5" i="6"/>
  <c r="BV5" i="6"/>
  <c r="BU5" i="6"/>
  <c r="BS5" i="6"/>
  <c r="BR5" i="6"/>
  <c r="BQ5" i="6"/>
  <c r="BP5" i="6"/>
  <c r="BN5" i="6"/>
  <c r="BM5" i="6"/>
  <c r="BL5" i="6"/>
  <c r="BK5" i="6"/>
  <c r="BI5" i="6"/>
  <c r="BH5" i="6"/>
  <c r="BG5" i="6"/>
  <c r="BF5" i="6"/>
  <c r="AO5" i="6"/>
  <c r="AJ5" i="6"/>
  <c r="AE5" i="6"/>
  <c r="AN5" i="6"/>
  <c r="AM5" i="6"/>
  <c r="AL5" i="6"/>
  <c r="AI5" i="6"/>
  <c r="AH5" i="6"/>
  <c r="AG5" i="6"/>
  <c r="AD5" i="6"/>
  <c r="AC5" i="6"/>
  <c r="AB5" i="6"/>
  <c r="Y5" i="6"/>
  <c r="X5" i="6"/>
  <c r="W5" i="6"/>
  <c r="U5" i="6"/>
  <c r="T5" i="6"/>
  <c r="S5" i="6"/>
  <c r="Q5" i="6"/>
  <c r="P5" i="6"/>
  <c r="O5" i="6"/>
  <c r="L5" i="6"/>
  <c r="K5" i="6"/>
  <c r="J5" i="6"/>
  <c r="F5" i="6"/>
  <c r="H5" i="6"/>
  <c r="G5" i="6"/>
  <c r="D5" i="6"/>
  <c r="C5" i="6"/>
  <c r="B5" i="6"/>
  <c r="A5" i="6"/>
  <c r="AA38" i="2" l="1"/>
  <c r="BY5" i="6" s="1"/>
  <c r="AA37" i="2"/>
  <c r="BT5" i="6" s="1"/>
  <c r="AA36" i="2"/>
  <c r="BO5" i="6" s="1"/>
  <c r="AA35" i="2"/>
  <c r="BJ5" i="6" s="1"/>
  <c r="F40" i="3"/>
  <c r="H40" i="3" s="1"/>
  <c r="F39" i="3"/>
  <c r="H39" i="3" s="1"/>
  <c r="F31" i="3"/>
  <c r="R31" i="2"/>
  <c r="R30" i="2"/>
  <c r="R29" i="2"/>
  <c r="R25" i="2"/>
  <c r="R24" i="2"/>
  <c r="R23" i="2"/>
  <c r="AA19" i="2"/>
  <c r="AP5" i="6" s="1"/>
  <c r="AA18" i="2"/>
  <c r="AK5" i="6" s="1"/>
  <c r="AA17" i="2"/>
  <c r="AF5" i="6" s="1"/>
  <c r="AA15" i="2"/>
  <c r="Z5" i="6" s="1"/>
  <c r="AA14" i="2"/>
  <c r="V5" i="6" s="1"/>
  <c r="AA13" i="2"/>
  <c r="R5" i="6" s="1"/>
  <c r="AA11" i="2"/>
  <c r="M5" i="6" s="1"/>
  <c r="AA10" i="2"/>
  <c r="I5" i="6" s="1"/>
  <c r="AA9" i="2"/>
  <c r="E5" i="6" s="1"/>
  <c r="AA31" i="2" l="1"/>
  <c r="BD5" i="6" s="1"/>
  <c r="BC5" i="6"/>
  <c r="AA29" i="2"/>
  <c r="AZ5" i="6" s="1"/>
  <c r="AY5" i="6"/>
  <c r="AA30" i="2"/>
  <c r="BB5" i="6" s="1"/>
  <c r="BA5" i="6"/>
  <c r="AA25" i="2"/>
  <c r="AW5" i="6" s="1"/>
  <c r="AV5" i="6"/>
  <c r="AA24" i="2"/>
  <c r="AU5" i="6" s="1"/>
  <c r="AT5" i="6"/>
  <c r="AA23" i="2"/>
  <c r="AS5" i="6" s="1"/>
  <c r="AR5" i="6"/>
  <c r="AA39" i="2"/>
  <c r="BZ5" i="6" s="1"/>
  <c r="AA12" i="2"/>
  <c r="N5" i="6" s="1"/>
  <c r="AA20" i="2"/>
  <c r="AQ5" i="6" s="1"/>
  <c r="AA16" i="2"/>
  <c r="AA5" i="6" s="1"/>
  <c r="F43" i="3"/>
  <c r="H43" i="3" s="1"/>
  <c r="F42" i="3"/>
  <c r="H42" i="3" s="1"/>
  <c r="H37" i="3"/>
  <c r="H36" i="3"/>
  <c r="F35" i="3"/>
  <c r="H35" i="3" s="1"/>
  <c r="F34" i="3"/>
  <c r="F33" i="3"/>
  <c r="H33" i="3" s="1"/>
  <c r="F32" i="3"/>
  <c r="H32" i="3" s="1"/>
  <c r="H31" i="3"/>
  <c r="F30" i="3"/>
  <c r="H28" i="3"/>
  <c r="H27" i="3"/>
  <c r="H26" i="3"/>
  <c r="H25" i="3"/>
  <c r="F25" i="3"/>
  <c r="H24" i="3"/>
  <c r="F24" i="3"/>
  <c r="H23" i="3"/>
  <c r="F23" i="3"/>
  <c r="H22" i="3"/>
  <c r="F22" i="3"/>
  <c r="H21" i="3"/>
  <c r="F21" i="3"/>
  <c r="H20" i="3"/>
  <c r="F20" i="3"/>
  <c r="H19" i="3"/>
  <c r="F19" i="3"/>
  <c r="F18" i="3"/>
  <c r="F17" i="3"/>
  <c r="F16" i="3"/>
  <c r="DH5" i="6" s="1"/>
  <c r="F15" i="3"/>
  <c r="DC5" i="6" s="1"/>
  <c r="F14" i="3"/>
  <c r="CX5" i="6" s="1"/>
  <c r="F13" i="3"/>
  <c r="CS5" i="6" s="1"/>
  <c r="H12" i="3"/>
  <c r="CO5" i="6" s="1"/>
  <c r="H11" i="3"/>
  <c r="CM5" i="6" s="1"/>
  <c r="H10" i="3"/>
  <c r="CK5" i="6" s="1"/>
  <c r="F9" i="3"/>
  <c r="H34" i="3" l="1"/>
  <c r="GG5" i="6" s="1"/>
  <c r="GF5" i="6"/>
  <c r="AA32" i="2"/>
  <c r="BE5" i="6" s="1"/>
  <c r="H17" i="3"/>
  <c r="DN5" i="6" s="1"/>
  <c r="DM5" i="6"/>
  <c r="H18" i="3"/>
  <c r="DS5" i="6" s="1"/>
  <c r="DR5" i="6"/>
  <c r="H30" i="3"/>
  <c r="FM5" i="6" s="1"/>
  <c r="FL5" i="6"/>
  <c r="H16" i="3"/>
  <c r="DI5" i="6" s="1"/>
  <c r="H15" i="3"/>
  <c r="DD5" i="6" s="1"/>
  <c r="H14" i="3"/>
  <c r="CY5" i="6" s="1"/>
  <c r="H13" i="3"/>
  <c r="CT5" i="6" s="1"/>
  <c r="H9" i="3"/>
  <c r="CH5" i="6" s="1"/>
  <c r="CG5" i="6"/>
  <c r="AA26" i="2"/>
  <c r="AX5" i="6" s="1"/>
  <c r="H44" i="3" l="1"/>
  <c r="HK5" i="6" s="1"/>
  <c r="Z40" i="2"/>
  <c r="F17" i="4" l="1"/>
  <c r="HL5" i="6" s="1"/>
  <c r="CA5" i="6"/>
  <c r="HO5" i="6" s="1"/>
  <c r="F20" i="4"/>
  <c r="HM5" i="6" s="1"/>
  <c r="F23" i="4" l="1"/>
  <c r="HN5" i="6" s="1"/>
</calcChain>
</file>

<file path=xl/sharedStrings.xml><?xml version="1.0" encoding="utf-8"?>
<sst xmlns="http://schemas.openxmlformats.org/spreadsheetml/2006/main" count="537" uniqueCount="152">
  <si>
    <t>Bilan fourrager simplifié</t>
  </si>
  <si>
    <t>Mode d'emploi :</t>
  </si>
  <si>
    <t xml:space="preserve"> - Dans cette feuille doivent être renseignés le nombre de bottes et leur poids. </t>
  </si>
  <si>
    <t xml:space="preserve"> - Pour l'enrubanné, le taux de matière sèche reste à renseigner.</t>
  </si>
  <si>
    <t xml:space="preserve"> - Si le poids des bottes n'est pas connu, il faut se reporter à la feuille "référentiel". </t>
  </si>
  <si>
    <t xml:space="preserve"> - Pour les silos d'herbe ou de maïs, la hauteur moyenne doit tenir compte des pointes de silos</t>
  </si>
  <si>
    <t xml:space="preserve"> - Dans cette feuille doivent être renseignés le nombre d'animaux et les dates de rentrée et de sortie sous la forme xx/xx/xx </t>
  </si>
  <si>
    <t xml:space="preserve"> - Pour les veaux et les taurillons, seul l'effectif est à renseigner.</t>
  </si>
  <si>
    <t xml:space="preserve"> - Pour les jeunes bêtes, toutes les conduites sont représentées, l'age correspond à l'âge des animaux pendant l'hiver.</t>
  </si>
  <si>
    <t>- Feuille "Synthèse" :</t>
  </si>
  <si>
    <t xml:space="preserve"> - Cette feuille calcule l'excédent ou le déficit en fourrage.</t>
  </si>
  <si>
    <t xml:space="preserve"> - En cas de déficit, des propositions de substitution sont faites</t>
  </si>
  <si>
    <t xml:space="preserve"> - Le rendement de l'ensilage de maïs peut être modifié. </t>
  </si>
  <si>
    <t>Bilan des stocks de fourrages</t>
  </si>
  <si>
    <t>Nombre de bottes</t>
  </si>
  <si>
    <t>Poids brut des bottes *</t>
  </si>
  <si>
    <t>Taux de matière sèche *</t>
  </si>
  <si>
    <t>Récoltées et achetées</t>
  </si>
  <si>
    <t>Report de stock</t>
  </si>
  <si>
    <r>
      <t xml:space="preserve">• </t>
    </r>
    <r>
      <rPr>
        <b/>
        <u/>
        <sz val="13"/>
        <rFont val="Times New Roman"/>
        <family val="1"/>
      </rPr>
      <t>Foin</t>
    </r>
  </si>
  <si>
    <t>=&gt;</t>
  </si>
  <si>
    <t>kg</t>
  </si>
  <si>
    <t>t MS</t>
  </si>
  <si>
    <t>Total</t>
  </si>
  <si>
    <r>
      <t xml:space="preserve">• </t>
    </r>
    <r>
      <rPr>
        <b/>
        <u/>
        <sz val="13"/>
        <rFont val="Times New Roman"/>
        <family val="1"/>
      </rPr>
      <t>Regain</t>
    </r>
  </si>
  <si>
    <r>
      <t xml:space="preserve">• </t>
    </r>
    <r>
      <rPr>
        <b/>
        <u/>
        <sz val="13"/>
        <rFont val="Times New Roman"/>
        <family val="1"/>
      </rPr>
      <t>Enrubanné</t>
    </r>
  </si>
  <si>
    <t>► Silo 1 :</t>
  </si>
  <si>
    <t>x</t>
  </si>
  <si>
    <t>=</t>
  </si>
  <si>
    <t>m3</t>
  </si>
  <si>
    <t>soit</t>
  </si>
  <si>
    <t>► Silo 2 :</t>
  </si>
  <si>
    <t>► Silo 3 :</t>
  </si>
  <si>
    <t>Total des fourrages disponibles :</t>
  </si>
  <si>
    <t>tMS</t>
  </si>
  <si>
    <t>Besoins hivernaux en fourrages</t>
  </si>
  <si>
    <t>Catégories animales</t>
  </si>
  <si>
    <t>Age prévu au vêlage ou à l'abattage</t>
  </si>
  <si>
    <t>Effectif moyen</t>
  </si>
  <si>
    <t>Durée (j)</t>
  </si>
  <si>
    <t>Besoins (kgMS/animal/j)</t>
  </si>
  <si>
    <t>Total des besoins (tMS)</t>
  </si>
  <si>
    <t>Troupeau laitier</t>
  </si>
  <si>
    <t>Vaches laitières</t>
  </si>
  <si>
    <t>Vaches taries</t>
  </si>
  <si>
    <t>Veaux 0 à    6 mois</t>
  </si>
  <si>
    <t>Veaux 0 à 7,5 mois</t>
  </si>
  <si>
    <t>Génisses et bœufs 6-12 mois</t>
  </si>
  <si>
    <t>24 mois</t>
  </si>
  <si>
    <t>30 mois</t>
  </si>
  <si>
    <t>36 mois</t>
  </si>
  <si>
    <t>Génisses et bœufs 12-18 mois</t>
  </si>
  <si>
    <t>Génisses et bœufs 18-24 mois</t>
  </si>
  <si>
    <t>Génisses et bœufs 24-30 mois</t>
  </si>
  <si>
    <t>Génisses et bœufs 30-36 mois</t>
  </si>
  <si>
    <t>Taureaux</t>
  </si>
  <si>
    <t>Taurillons</t>
  </si>
  <si>
    <t>18 mois</t>
  </si>
  <si>
    <t>20 mois</t>
  </si>
  <si>
    <t>Troupeau allaitant</t>
  </si>
  <si>
    <r>
      <t>VA+V</t>
    </r>
    <r>
      <rPr>
        <vertAlign val="superscript"/>
        <sz val="10"/>
        <rFont val="Arial"/>
        <family val="2"/>
      </rPr>
      <t>x</t>
    </r>
    <r>
      <rPr>
        <sz val="11"/>
        <color theme="1"/>
        <rFont val="Calibri"/>
        <family val="2"/>
        <scheme val="minor"/>
      </rPr>
      <t xml:space="preserve"> vêlage automne</t>
    </r>
  </si>
  <si>
    <r>
      <t>VA+V</t>
    </r>
    <r>
      <rPr>
        <vertAlign val="superscript"/>
        <sz val="10"/>
        <rFont val="Arial"/>
        <family val="2"/>
      </rPr>
      <t>x</t>
    </r>
    <r>
      <rPr>
        <sz val="11"/>
        <color theme="1"/>
        <rFont val="Calibri"/>
        <family val="2"/>
        <scheme val="minor"/>
      </rPr>
      <t xml:space="preserve"> vêlage printemps</t>
    </r>
  </si>
  <si>
    <t>Cénisses et bœufs 9-18 mois</t>
  </si>
  <si>
    <t>Génisses et bœufs 18-30 mois</t>
  </si>
  <si>
    <t>maïs + 2 kg céréales</t>
  </si>
  <si>
    <t>maïs + 4 kg céréales</t>
  </si>
  <si>
    <t>Troupeau ovin</t>
  </si>
  <si>
    <t>système agneaux d'herbe</t>
  </si>
  <si>
    <t>brebis+agneaux</t>
  </si>
  <si>
    <t>système agneaux de bergerie</t>
  </si>
  <si>
    <t>Total des besoins hivernaux :</t>
  </si>
  <si>
    <t>Synthèse du bilan fourrager</t>
  </si>
  <si>
    <t>Bilan :</t>
  </si>
  <si>
    <t>AGRICULTURES &amp; TERRITOIRES</t>
  </si>
  <si>
    <t>Chambre d’Agriculture de la Charente</t>
  </si>
  <si>
    <t>www.charente.chambagri.fr</t>
  </si>
  <si>
    <t>ZE Ma Campagne</t>
  </si>
  <si>
    <t>16016 ANGOULEME CEDEX</t>
  </si>
  <si>
    <t>Service Productions Animales</t>
  </si>
  <si>
    <t>En cas de besoins, n'hésitez pas à contacter la Chambre d'agriculture de la Charente pour tous renseignements complémentaires :</t>
  </si>
  <si>
    <t>Troupeau caprin</t>
  </si>
  <si>
    <t>chèvres en lactation</t>
  </si>
  <si>
    <t>chèvres taries</t>
  </si>
  <si>
    <t>Date début affouragement</t>
  </si>
  <si>
    <t>Date fin affouragement</t>
  </si>
  <si>
    <t>surface</t>
  </si>
  <si>
    <t>rendement moyen habituel</t>
  </si>
  <si>
    <t>ha</t>
  </si>
  <si>
    <t>* se reporter à la feuille "référentiel" si le poids des bottes n'est pas connu ; le taux de MS est à préciser pour l'enrubanné et les ensilages à venir</t>
  </si>
  <si>
    <t xml:space="preserve">► Maïs : </t>
  </si>
  <si>
    <t>► Sorgho :</t>
  </si>
  <si>
    <t>► Moha :</t>
  </si>
  <si>
    <t>► Autre :</t>
  </si>
  <si>
    <t>rendement estimé 2019</t>
  </si>
  <si>
    <r>
      <t xml:space="preserve">• </t>
    </r>
    <r>
      <rPr>
        <b/>
        <u/>
        <sz val="13"/>
        <rFont val="Times New Roman"/>
        <family val="1"/>
      </rPr>
      <t>Ensilage d'herbe stock et 2019</t>
    </r>
  </si>
  <si>
    <t>Tél : 05.45.84.09.28</t>
  </si>
  <si>
    <t>Mail : ch-limousine@charente.chambagri.fr</t>
  </si>
  <si>
    <t>Document de base issu de la Chambre d'agriculture de la Meuse et amélioré par la Chambre d'agriculture de la Charente</t>
  </si>
  <si>
    <t>Fax : 05.45.84.43.83</t>
  </si>
  <si>
    <t>- Feuille "Stocks fourragers" : seules les cases vertes sont à remplir</t>
  </si>
  <si>
    <t>- Feuille "Besoins hivernaux" : seules les cases vertes sont à remplir</t>
  </si>
  <si>
    <t>culture irriguée :
oui/non à sélectionner</t>
  </si>
  <si>
    <r>
      <t xml:space="preserve">• </t>
    </r>
    <r>
      <rPr>
        <b/>
        <u/>
        <sz val="13"/>
        <rFont val="Times New Roman"/>
        <family val="1"/>
      </rPr>
      <t>Ensilages à récolter (estimation 2019)</t>
    </r>
  </si>
  <si>
    <t>Date de saisie :</t>
  </si>
  <si>
    <t>Date de début d'affouragement 2019 :</t>
  </si>
  <si>
    <t xml:space="preserve">Date de début d'entrée en batiment (année normale) : </t>
  </si>
  <si>
    <r>
      <t xml:space="preserve">• </t>
    </r>
    <r>
      <rPr>
        <b/>
        <u/>
        <sz val="13"/>
        <rFont val="Times New Roman"/>
        <family val="1"/>
      </rPr>
      <t>Ensilages (maïs, sorgho…) en stock (récoltés 2018 ou avant)</t>
    </r>
  </si>
  <si>
    <t>foin</t>
  </si>
  <si>
    <t>nombre de bottes recoltées ou achetées</t>
  </si>
  <si>
    <t>report de stock</t>
  </si>
  <si>
    <t>t de MS</t>
  </si>
  <si>
    <t>poids brut</t>
  </si>
  <si>
    <t>foin 1</t>
  </si>
  <si>
    <t>foin 2</t>
  </si>
  <si>
    <t>foin 3</t>
  </si>
  <si>
    <t>TOTAL</t>
  </si>
  <si>
    <t>Regain 1</t>
  </si>
  <si>
    <t>Regain 2</t>
  </si>
  <si>
    <t>Regain 3</t>
  </si>
  <si>
    <t>Regain</t>
  </si>
  <si>
    <t>Enrubanné 1</t>
  </si>
  <si>
    <t>Enrubanné 2</t>
  </si>
  <si>
    <t>Enrubanné 3</t>
  </si>
  <si>
    <t>Enrubanné</t>
  </si>
  <si>
    <t>taux de MS</t>
  </si>
  <si>
    <t>silo 1</t>
  </si>
  <si>
    <t>silo 2</t>
  </si>
  <si>
    <t>silo 3</t>
  </si>
  <si>
    <t>ensilage d'herbe stock 2018 et avant</t>
  </si>
  <si>
    <t>ensilage de maïs  stock 2018 et avant</t>
  </si>
  <si>
    <t>Ensilages à récolter</t>
  </si>
  <si>
    <t>maïs</t>
  </si>
  <si>
    <t>irriguation</t>
  </si>
  <si>
    <t>rendement estimé</t>
  </si>
  <si>
    <t>t MS/ha</t>
  </si>
  <si>
    <t>sorgho</t>
  </si>
  <si>
    <t>moha</t>
  </si>
  <si>
    <t>autre</t>
  </si>
  <si>
    <t>TOTAL DES FOURRAGES DISPO</t>
  </si>
  <si>
    <t>Date de début d'affouragement 2019</t>
  </si>
  <si>
    <t>Date de début d'entrée en batiment (année normale)</t>
  </si>
  <si>
    <t>format de la date : jour/mois/19</t>
  </si>
  <si>
    <t>TOTAL des BESOINS</t>
  </si>
  <si>
    <t>STOCK</t>
  </si>
  <si>
    <t xml:space="preserve">date de saisie </t>
  </si>
  <si>
    <t>TOTAL STOCK DISPO</t>
  </si>
  <si>
    <t>BILAN</t>
  </si>
  <si>
    <t>SYNTHESE</t>
  </si>
  <si>
    <t>VERIF BILAN</t>
  </si>
  <si>
    <t>L</t>
  </si>
  <si>
    <t>l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</si>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</sst>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"/>
    <numFmt numFmtId="166" formatCode="dd/mm"/>
    <numFmt numFmtId="167" formatCode="dd/mm/yy;@"/>
    <numFmt numFmtId="168" formatCode="#,##0\ &quot;kg/al&quot;"/>
    <numFmt numFmtId="169" formatCode="#,##0_ ;[Red]\-#,##0\ "/>
    <numFmt numFmtId="172" formatCode="d/m/yy;@"/>
  </numFmts>
  <fonts count="34" x14ac:knownFonts="1">
    <font>
      <sz val="11"/>
      <color theme="1"/>
      <name val="Calibri"/>
      <family val="2"/>
      <scheme val="minor"/>
    </font>
    <font>
      <b/>
      <sz val="2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u/>
      <sz val="12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2"/>
      <name val="Arial"/>
      <family val="2"/>
    </font>
    <font>
      <b/>
      <sz val="10"/>
      <name val="Arial"/>
      <family val="2"/>
    </font>
    <font>
      <b/>
      <u/>
      <sz val="14"/>
      <name val="Times New Roman"/>
      <family val="1"/>
    </font>
    <font>
      <sz val="14"/>
      <name val="Arial"/>
      <family val="2"/>
    </font>
    <font>
      <sz val="10"/>
      <name val="Arial"/>
    </font>
    <font>
      <b/>
      <sz val="16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vertAlign val="superscript"/>
      <sz val="10"/>
      <name val="Arial"/>
      <family val="2"/>
    </font>
    <font>
      <b/>
      <sz val="18"/>
      <name val="Arial"/>
      <family val="2"/>
    </font>
    <font>
      <u/>
      <sz val="10"/>
      <color theme="10"/>
      <name val="Arial"/>
      <family val="2"/>
    </font>
    <font>
      <sz val="9"/>
      <color theme="1"/>
      <name val="Calibri"/>
      <family val="2"/>
      <scheme val="minor"/>
    </font>
    <font>
      <sz val="7.5"/>
      <color rgb="FF83B81A"/>
      <name val="Calibri"/>
      <family val="2"/>
      <scheme val="minor"/>
    </font>
    <font>
      <b/>
      <sz val="7.5"/>
      <color rgb="FF83B81A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sz val="14"/>
      <color indexed="50"/>
      <name val="Arial"/>
      <family val="2"/>
    </font>
    <font>
      <u/>
      <sz val="14"/>
      <color theme="10"/>
      <name val="Arial"/>
      <family val="2"/>
    </font>
    <font>
      <b/>
      <sz val="9"/>
      <name val="Times New Roman"/>
      <family val="1"/>
    </font>
    <font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428">
    <xf numFmtId="0" fontId="0" fillId="0" borderId="0" xfId="0"/>
    <xf numFmtId="0" fontId="0" fillId="2" borderId="0" xfId="0" applyFill="1" applyBorder="1"/>
    <xf numFmtId="0" fontId="0" fillId="2" borderId="0" xfId="0" applyFill="1" applyBorder="1" applyAlignment="1">
      <alignment vertical="top" wrapText="1"/>
    </xf>
    <xf numFmtId="0" fontId="0" fillId="2" borderId="0" xfId="0" applyFill="1" applyProtection="1"/>
    <xf numFmtId="0" fontId="5" fillId="2" borderId="0" xfId="0" applyFont="1" applyFill="1" applyAlignment="1" applyProtection="1"/>
    <xf numFmtId="0" fontId="0" fillId="2" borderId="0" xfId="0" applyFill="1" applyAlignment="1" applyProtection="1">
      <alignment vertical="center" wrapText="1"/>
    </xf>
    <xf numFmtId="0" fontId="8" fillId="2" borderId="0" xfId="0" applyFont="1" applyFill="1" applyBorder="1" applyAlignment="1" applyProtection="1"/>
    <xf numFmtId="0" fontId="0" fillId="2" borderId="0" xfId="0" applyFill="1" applyBorder="1" applyProtection="1"/>
    <xf numFmtId="0" fontId="9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vertical="center"/>
    </xf>
    <xf numFmtId="3" fontId="6" fillId="2" borderId="0" xfId="0" applyNumberFormat="1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3" fontId="9" fillId="2" borderId="0" xfId="0" applyNumberFormat="1" applyFont="1" applyFill="1" applyBorder="1" applyAlignment="1" applyProtection="1">
      <alignment vertical="center"/>
    </xf>
    <xf numFmtId="0" fontId="0" fillId="2" borderId="0" xfId="0" applyFill="1" applyAlignment="1" applyProtection="1"/>
    <xf numFmtId="2" fontId="3" fillId="2" borderId="0" xfId="0" applyNumberFormat="1" applyFont="1" applyFill="1" applyAlignment="1" applyProtection="1">
      <alignment vertical="center"/>
    </xf>
    <xf numFmtId="164" fontId="6" fillId="2" borderId="0" xfId="0" applyNumberFormat="1" applyFont="1" applyFill="1" applyBorder="1" applyAlignment="1" applyProtection="1">
      <alignment vertical="center"/>
    </xf>
    <xf numFmtId="165" fontId="3" fillId="2" borderId="0" xfId="0" applyNumberFormat="1" applyFont="1" applyFill="1" applyAlignment="1" applyProtection="1">
      <alignment vertical="center"/>
    </xf>
    <xf numFmtId="0" fontId="15" fillId="2" borderId="0" xfId="0" applyFont="1" applyFill="1" applyAlignment="1" applyProtection="1"/>
    <xf numFmtId="0" fontId="5" fillId="2" borderId="0" xfId="0" applyFont="1" applyFill="1" applyAlignment="1" applyProtection="1">
      <alignment horizontal="left"/>
    </xf>
    <xf numFmtId="0" fontId="6" fillId="2" borderId="0" xfId="0" applyFont="1" applyFill="1" applyBorder="1" applyAlignment="1" applyProtection="1">
      <alignment vertical="center"/>
    </xf>
    <xf numFmtId="0" fontId="15" fillId="2" borderId="0" xfId="0" applyFont="1" applyFill="1" applyAlignment="1" applyProtection="1">
      <alignment horizontal="left"/>
    </xf>
    <xf numFmtId="0" fontId="15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165" fontId="9" fillId="2" borderId="0" xfId="0" applyNumberFormat="1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left"/>
    </xf>
    <xf numFmtId="0" fontId="10" fillId="2" borderId="0" xfId="0" applyFont="1" applyFill="1" applyBorder="1" applyAlignment="1" applyProtection="1"/>
    <xf numFmtId="165" fontId="6" fillId="2" borderId="0" xfId="0" applyNumberFormat="1" applyFont="1" applyFill="1" applyBorder="1" applyAlignment="1" applyProtection="1"/>
    <xf numFmtId="165" fontId="6" fillId="2" borderId="0" xfId="0" applyNumberFormat="1" applyFont="1" applyFill="1" applyBorder="1" applyAlignment="1" applyProtection="1">
      <alignment vertical="center"/>
    </xf>
    <xf numFmtId="0" fontId="0" fillId="0" borderId="40" xfId="0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0" fontId="14" fillId="0" borderId="43" xfId="0" applyFont="1" applyBorder="1"/>
    <xf numFmtId="0" fontId="0" fillId="0" borderId="7" xfId="0" applyBorder="1"/>
    <xf numFmtId="166" fontId="0" fillId="0" borderId="7" xfId="0" applyNumberFormat="1" applyBorder="1"/>
    <xf numFmtId="1" fontId="0" fillId="0" borderId="7" xfId="0" applyNumberFormat="1" applyBorder="1"/>
    <xf numFmtId="164" fontId="0" fillId="0" borderId="7" xfId="0" applyNumberFormat="1" applyBorder="1"/>
    <xf numFmtId="0" fontId="0" fillId="0" borderId="8" xfId="0" applyBorder="1"/>
    <xf numFmtId="0" fontId="0" fillId="0" borderId="44" xfId="0" applyBorder="1"/>
    <xf numFmtId="0" fontId="0" fillId="4" borderId="45" xfId="0" applyFill="1" applyBorder="1"/>
    <xf numFmtId="0" fontId="0" fillId="3" borderId="46" xfId="0" applyFill="1" applyBorder="1" applyAlignment="1" applyProtection="1">
      <alignment horizontal="center"/>
      <protection locked="0"/>
    </xf>
    <xf numFmtId="167" fontId="0" fillId="3" borderId="7" xfId="0" applyNumberFormat="1" applyFill="1" applyBorder="1" applyAlignment="1" applyProtection="1">
      <alignment horizontal="center"/>
      <protection locked="0"/>
    </xf>
    <xf numFmtId="1" fontId="0" fillId="0" borderId="46" xfId="0" applyNumberFormat="1" applyBorder="1"/>
    <xf numFmtId="164" fontId="0" fillId="0" borderId="46" xfId="0" applyNumberFormat="1" applyBorder="1" applyAlignment="1">
      <alignment horizontal="center"/>
    </xf>
    <xf numFmtId="3" fontId="0" fillId="0" borderId="47" xfId="0" applyNumberFormat="1" applyBorder="1"/>
    <xf numFmtId="0" fontId="0" fillId="0" borderId="48" xfId="0" applyBorder="1"/>
    <xf numFmtId="0" fontId="0" fillId="4" borderId="49" xfId="0" applyFill="1" applyBorder="1"/>
    <xf numFmtId="0" fontId="0" fillId="3" borderId="50" xfId="0" applyFill="1" applyBorder="1" applyAlignment="1" applyProtection="1">
      <alignment horizontal="center"/>
      <protection locked="0"/>
    </xf>
    <xf numFmtId="167" fontId="0" fillId="4" borderId="51" xfId="0" applyNumberFormat="1" applyFill="1" applyBorder="1" applyAlignment="1" applyProtection="1">
      <alignment horizontal="center"/>
    </xf>
    <xf numFmtId="1" fontId="0" fillId="3" borderId="50" xfId="0" applyNumberFormat="1" applyFill="1" applyBorder="1" applyProtection="1">
      <protection locked="0"/>
    </xf>
    <xf numFmtId="164" fontId="0" fillId="0" borderId="50" xfId="0" applyNumberFormat="1" applyBorder="1" applyAlignment="1">
      <alignment horizontal="center"/>
    </xf>
    <xf numFmtId="3" fontId="0" fillId="0" borderId="52" xfId="0" applyNumberFormat="1" applyBorder="1"/>
    <xf numFmtId="0" fontId="0" fillId="0" borderId="53" xfId="0" applyBorder="1"/>
    <xf numFmtId="0" fontId="0" fillId="3" borderId="54" xfId="0" applyFill="1" applyBorder="1" applyAlignment="1" applyProtection="1">
      <alignment horizontal="center"/>
      <protection locked="0"/>
    </xf>
    <xf numFmtId="167" fontId="0" fillId="4" borderId="55" xfId="0" applyNumberFormat="1" applyFill="1" applyBorder="1" applyAlignment="1">
      <alignment horizontal="center"/>
    </xf>
    <xf numFmtId="1" fontId="0" fillId="4" borderId="55" xfId="0" applyNumberFormat="1" applyFill="1" applyBorder="1"/>
    <xf numFmtId="168" fontId="0" fillId="0" borderId="54" xfId="0" applyNumberFormat="1" applyBorder="1" applyAlignment="1">
      <alignment horizontal="right"/>
    </xf>
    <xf numFmtId="3" fontId="0" fillId="0" borderId="56" xfId="0" applyNumberFormat="1" applyBorder="1"/>
    <xf numFmtId="0" fontId="0" fillId="0" borderId="57" xfId="0" applyBorder="1"/>
    <xf numFmtId="0" fontId="0" fillId="4" borderId="51" xfId="0" applyFill="1" applyBorder="1"/>
    <xf numFmtId="0" fontId="0" fillId="3" borderId="58" xfId="0" applyFill="1" applyBorder="1" applyAlignment="1" applyProtection="1">
      <alignment horizontal="center"/>
      <protection locked="0"/>
    </xf>
    <xf numFmtId="167" fontId="0" fillId="4" borderId="51" xfId="0" applyNumberFormat="1" applyFill="1" applyBorder="1" applyAlignment="1">
      <alignment horizontal="center"/>
    </xf>
    <xf numFmtId="1" fontId="0" fillId="4" borderId="51" xfId="0" applyNumberFormat="1" applyFill="1" applyBorder="1"/>
    <xf numFmtId="168" fontId="0" fillId="0" borderId="58" xfId="0" applyNumberFormat="1" applyBorder="1" applyAlignment="1">
      <alignment horizontal="right"/>
    </xf>
    <xf numFmtId="3" fontId="0" fillId="0" borderId="59" xfId="0" applyNumberFormat="1" applyBorder="1"/>
    <xf numFmtId="0" fontId="0" fillId="0" borderId="54" xfId="0" applyBorder="1" applyAlignment="1">
      <alignment horizontal="center"/>
    </xf>
    <xf numFmtId="167" fontId="0" fillId="3" borderId="54" xfId="0" applyNumberFormat="1" applyFill="1" applyBorder="1" applyAlignment="1" applyProtection="1">
      <alignment horizontal="center"/>
      <protection locked="0"/>
    </xf>
    <xf numFmtId="1" fontId="0" fillId="0" borderId="54" xfId="0" applyNumberFormat="1" applyBorder="1"/>
    <xf numFmtId="164" fontId="0" fillId="0" borderId="54" xfId="0" applyNumberFormat="1" applyBorder="1" applyAlignment="1">
      <alignment horizontal="center"/>
    </xf>
    <xf numFmtId="0" fontId="0" fillId="0" borderId="60" xfId="0" applyBorder="1"/>
    <xf numFmtId="0" fontId="0" fillId="0" borderId="61" xfId="0" applyBorder="1" applyAlignment="1">
      <alignment horizontal="center"/>
    </xf>
    <xf numFmtId="0" fontId="0" fillId="3" borderId="61" xfId="0" applyFill="1" applyBorder="1" applyAlignment="1" applyProtection="1">
      <alignment horizontal="center"/>
      <protection locked="0"/>
    </xf>
    <xf numFmtId="167" fontId="0" fillId="3" borderId="61" xfId="0" applyNumberFormat="1" applyFill="1" applyBorder="1" applyAlignment="1" applyProtection="1">
      <alignment horizontal="center"/>
      <protection locked="0"/>
    </xf>
    <xf numFmtId="1" fontId="0" fillId="0" borderId="61" xfId="0" applyNumberFormat="1" applyBorder="1"/>
    <xf numFmtId="164" fontId="0" fillId="0" borderId="61" xfId="0" applyNumberFormat="1" applyBorder="1" applyAlignment="1">
      <alignment horizontal="center"/>
    </xf>
    <xf numFmtId="3" fontId="0" fillId="0" borderId="62" xfId="0" applyNumberFormat="1" applyBorder="1"/>
    <xf numFmtId="0" fontId="0" fillId="0" borderId="58" xfId="0" applyBorder="1" applyAlignment="1">
      <alignment horizontal="center"/>
    </xf>
    <xf numFmtId="167" fontId="0" fillId="3" borderId="58" xfId="0" applyNumberFormat="1" applyFill="1" applyBorder="1" applyAlignment="1" applyProtection="1">
      <alignment horizontal="center"/>
      <protection locked="0"/>
    </xf>
    <xf numFmtId="1" fontId="0" fillId="0" borderId="58" xfId="0" applyNumberFormat="1" applyBorder="1"/>
    <xf numFmtId="164" fontId="0" fillId="0" borderId="58" xfId="0" applyNumberFormat="1" applyBorder="1" applyAlignment="1">
      <alignment horizontal="center"/>
    </xf>
    <xf numFmtId="0" fontId="0" fillId="0" borderId="63" xfId="0" applyBorder="1"/>
    <xf numFmtId="0" fontId="0" fillId="0" borderId="64" xfId="0" applyBorder="1" applyAlignment="1">
      <alignment horizontal="center"/>
    </xf>
    <xf numFmtId="0" fontId="0" fillId="3" borderId="64" xfId="0" applyFill="1" applyBorder="1" applyAlignment="1" applyProtection="1">
      <alignment horizontal="center"/>
      <protection locked="0"/>
    </xf>
    <xf numFmtId="167" fontId="0" fillId="3" borderId="64" xfId="0" applyNumberFormat="1" applyFill="1" applyBorder="1" applyAlignment="1" applyProtection="1">
      <alignment horizontal="center"/>
      <protection locked="0"/>
    </xf>
    <xf numFmtId="1" fontId="0" fillId="0" borderId="64" xfId="0" applyNumberFormat="1" applyBorder="1"/>
    <xf numFmtId="164" fontId="0" fillId="0" borderId="64" xfId="0" applyNumberFormat="1" applyBorder="1" applyAlignment="1">
      <alignment horizontal="center"/>
    </xf>
    <xf numFmtId="3" fontId="0" fillId="0" borderId="65" xfId="0" applyNumberFormat="1" applyBorder="1"/>
    <xf numFmtId="0" fontId="0" fillId="0" borderId="43" xfId="0" applyBorder="1"/>
    <xf numFmtId="0" fontId="0" fillId="4" borderId="7" xfId="0" applyFill="1" applyBorder="1" applyAlignment="1">
      <alignment horizontal="center"/>
    </xf>
    <xf numFmtId="0" fontId="0" fillId="3" borderId="7" xfId="0" applyFill="1" applyBorder="1" applyAlignment="1" applyProtection="1">
      <alignment horizontal="center"/>
      <protection locked="0"/>
    </xf>
    <xf numFmtId="164" fontId="0" fillId="0" borderId="7" xfId="0" applyNumberFormat="1" applyBorder="1" applyAlignment="1">
      <alignment horizontal="center"/>
    </xf>
    <xf numFmtId="3" fontId="0" fillId="0" borderId="8" xfId="0" applyNumberFormat="1" applyBorder="1"/>
    <xf numFmtId="167" fontId="0" fillId="4" borderId="49" xfId="0" applyNumberFormat="1" applyFill="1" applyBorder="1" applyAlignment="1">
      <alignment horizontal="center"/>
    </xf>
    <xf numFmtId="1" fontId="0" fillId="4" borderId="49" xfId="0" applyNumberFormat="1" applyFill="1" applyBorder="1"/>
    <xf numFmtId="168" fontId="0" fillId="0" borderId="61" xfId="0" applyNumberFormat="1" applyBorder="1" applyAlignment="1">
      <alignment horizontal="right"/>
    </xf>
    <xf numFmtId="0" fontId="14" fillId="0" borderId="66" xfId="0" applyFont="1" applyBorder="1"/>
    <xf numFmtId="0" fontId="0" fillId="0" borderId="4" xfId="0" applyBorder="1"/>
    <xf numFmtId="0" fontId="0" fillId="0" borderId="4" xfId="0" applyBorder="1" applyAlignment="1">
      <alignment horizontal="center"/>
    </xf>
    <xf numFmtId="167" fontId="0" fillId="0" borderId="4" xfId="0" applyNumberFormat="1" applyBorder="1" applyAlignment="1">
      <alignment horizontal="center"/>
    </xf>
    <xf numFmtId="1" fontId="0" fillId="0" borderId="4" xfId="0" applyNumberFormat="1" applyBorder="1"/>
    <xf numFmtId="164" fontId="0" fillId="0" borderId="4" xfId="0" applyNumberFormat="1" applyBorder="1" applyAlignment="1">
      <alignment horizontal="center"/>
    </xf>
    <xf numFmtId="3" fontId="0" fillId="0" borderId="5" xfId="0" applyNumberFormat="1" applyBorder="1"/>
    <xf numFmtId="167" fontId="0" fillId="3" borderId="46" xfId="0" applyNumberFormat="1" applyFill="1" applyBorder="1" applyAlignment="1" applyProtection="1">
      <alignment horizontal="center"/>
      <protection locked="0"/>
    </xf>
    <xf numFmtId="0" fontId="0" fillId="0" borderId="54" xfId="0" applyBorder="1"/>
    <xf numFmtId="0" fontId="0" fillId="0" borderId="61" xfId="0" applyBorder="1"/>
    <xf numFmtId="0" fontId="19" fillId="0" borderId="46" xfId="0" applyFont="1" applyBorder="1" applyAlignment="1"/>
    <xf numFmtId="0" fontId="0" fillId="0" borderId="67" xfId="0" applyBorder="1"/>
    <xf numFmtId="0" fontId="19" fillId="0" borderId="68" xfId="0" applyFont="1" applyBorder="1" applyAlignment="1"/>
    <xf numFmtId="0" fontId="0" fillId="3" borderId="68" xfId="0" applyFill="1" applyBorder="1" applyAlignment="1" applyProtection="1">
      <alignment horizontal="center"/>
      <protection locked="0"/>
    </xf>
    <xf numFmtId="167" fontId="0" fillId="3" borderId="68" xfId="0" applyNumberFormat="1" applyFill="1" applyBorder="1" applyAlignment="1" applyProtection="1">
      <alignment horizontal="center"/>
      <protection locked="0"/>
    </xf>
    <xf numFmtId="1" fontId="0" fillId="0" borderId="68" xfId="0" applyNumberFormat="1" applyBorder="1"/>
    <xf numFmtId="164" fontId="0" fillId="0" borderId="68" xfId="0" applyNumberFormat="1" applyBorder="1" applyAlignment="1">
      <alignment horizontal="center"/>
    </xf>
    <xf numFmtId="3" fontId="0" fillId="0" borderId="69" xfId="0" applyNumberFormat="1" applyBorder="1"/>
    <xf numFmtId="0" fontId="0" fillId="0" borderId="0" xfId="0" applyProtection="1"/>
    <xf numFmtId="0" fontId="0" fillId="0" borderId="0" xfId="0" applyBorder="1" applyProtection="1"/>
    <xf numFmtId="0" fontId="0" fillId="0" borderId="2" xfId="0" quotePrefix="1" applyBorder="1" applyProtection="1"/>
    <xf numFmtId="0" fontId="0" fillId="0" borderId="13" xfId="0" applyBorder="1" applyAlignment="1" applyProtection="1">
      <alignment vertical="center"/>
    </xf>
    <xf numFmtId="0" fontId="0" fillId="0" borderId="15" xfId="0" applyBorder="1" applyProtection="1"/>
    <xf numFmtId="0" fontId="0" fillId="0" borderId="0" xfId="0" quotePrefix="1" applyProtection="1"/>
    <xf numFmtId="0" fontId="0" fillId="0" borderId="18" xfId="0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0" fontId="0" fillId="0" borderId="24" xfId="0" applyBorder="1" applyProtection="1"/>
    <xf numFmtId="0" fontId="0" fillId="0" borderId="25" xfId="0" applyBorder="1" applyProtection="1"/>
    <xf numFmtId="0" fontId="0" fillId="0" borderId="26" xfId="0" applyBorder="1" applyProtection="1"/>
    <xf numFmtId="0" fontId="0" fillId="0" borderId="30" xfId="0" applyBorder="1" applyProtection="1"/>
    <xf numFmtId="0" fontId="0" fillId="0" borderId="31" xfId="0" applyBorder="1" applyProtection="1"/>
    <xf numFmtId="0" fontId="14" fillId="0" borderId="0" xfId="0" applyFont="1" applyBorder="1" applyAlignment="1" applyProtection="1">
      <alignment horizontal="center"/>
    </xf>
    <xf numFmtId="1" fontId="3" fillId="0" borderId="0" xfId="0" applyNumberFormat="1" applyFont="1" applyBorder="1" applyAlignment="1" applyProtection="1">
      <alignment horizontal="right" vertical="center"/>
    </xf>
    <xf numFmtId="3" fontId="9" fillId="0" borderId="2" xfId="0" applyNumberFormat="1" applyFont="1" applyBorder="1" applyAlignment="1" applyProtection="1">
      <alignment horizontal="left" vertical="center"/>
    </xf>
    <xf numFmtId="3" fontId="9" fillId="0" borderId="32" xfId="0" applyNumberFormat="1" applyFont="1" applyBorder="1" applyAlignment="1" applyProtection="1">
      <alignment horizontal="left" vertical="center"/>
    </xf>
    <xf numFmtId="0" fontId="0" fillId="0" borderId="33" xfId="0" applyBorder="1" applyProtection="1"/>
    <xf numFmtId="165" fontId="16" fillId="0" borderId="34" xfId="0" applyNumberFormat="1" applyFont="1" applyBorder="1" applyAlignment="1" applyProtection="1">
      <alignment horizontal="center" vertical="center"/>
    </xf>
    <xf numFmtId="0" fontId="16" fillId="0" borderId="34" xfId="0" applyFont="1" applyBorder="1" applyAlignment="1" applyProtection="1">
      <alignment horizontal="center" vertical="center"/>
    </xf>
    <xf numFmtId="165" fontId="16" fillId="0" borderId="17" xfId="0" applyNumberFormat="1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165" fontId="16" fillId="0" borderId="21" xfId="0" applyNumberFormat="1" applyFont="1" applyBorder="1" applyAlignment="1" applyProtection="1">
      <alignment horizontal="center" vertical="center"/>
    </xf>
    <xf numFmtId="0" fontId="16" fillId="0" borderId="21" xfId="0" applyFont="1" applyBorder="1" applyAlignment="1" applyProtection="1">
      <alignment horizontal="center" vertical="center"/>
    </xf>
    <xf numFmtId="0" fontId="0" fillId="0" borderId="2" xfId="0" applyBorder="1" applyProtection="1"/>
    <xf numFmtId="0" fontId="0" fillId="0" borderId="32" xfId="0" applyBorder="1" applyProtection="1"/>
    <xf numFmtId="0" fontId="1" fillId="0" borderId="0" xfId="0" applyFont="1" applyAlignment="1">
      <alignment vertical="center" wrapText="1"/>
    </xf>
    <xf numFmtId="0" fontId="0" fillId="0" borderId="1" xfId="0" applyBorder="1"/>
    <xf numFmtId="0" fontId="0" fillId="0" borderId="2" xfId="0" applyBorder="1"/>
    <xf numFmtId="0" fontId="0" fillId="0" borderId="32" xfId="0" applyBorder="1"/>
    <xf numFmtId="3" fontId="22" fillId="0" borderId="0" xfId="0" applyNumberFormat="1" applyFont="1" applyBorder="1"/>
    <xf numFmtId="0" fontId="22" fillId="0" borderId="33" xfId="0" applyFont="1" applyBorder="1"/>
    <xf numFmtId="0" fontId="0" fillId="0" borderId="15" xfId="0" applyBorder="1"/>
    <xf numFmtId="0" fontId="0" fillId="0" borderId="0" xfId="0" applyBorder="1"/>
    <xf numFmtId="0" fontId="0" fillId="0" borderId="33" xfId="0" applyBorder="1"/>
    <xf numFmtId="169" fontId="22" fillId="0" borderId="0" xfId="0" applyNumberFormat="1" applyFont="1" applyBorder="1" applyAlignment="1">
      <alignment horizontal="right"/>
    </xf>
    <xf numFmtId="0" fontId="0" fillId="0" borderId="30" xfId="0" applyBorder="1"/>
    <xf numFmtId="0" fontId="0" fillId="0" borderId="31" xfId="0" applyBorder="1"/>
    <xf numFmtId="0" fontId="0" fillId="0" borderId="39" xfId="0" applyBorder="1"/>
    <xf numFmtId="0" fontId="26" fillId="0" borderId="0" xfId="0" applyFont="1"/>
    <xf numFmtId="0" fontId="25" fillId="0" borderId="0" xfId="0" applyFont="1"/>
    <xf numFmtId="0" fontId="23" fillId="0" borderId="0" xfId="1"/>
    <xf numFmtId="0" fontId="27" fillId="2" borderId="0" xfId="0" applyFont="1" applyFill="1" applyBorder="1"/>
    <xf numFmtId="168" fontId="0" fillId="0" borderId="7" xfId="0" applyNumberFormat="1" applyBorder="1" applyAlignment="1">
      <alignment horizontal="right"/>
    </xf>
    <xf numFmtId="0" fontId="0" fillId="0" borderId="7" xfId="0" applyFill="1" applyBorder="1"/>
    <xf numFmtId="0" fontId="0" fillId="0" borderId="7" xfId="0" applyFill="1" applyBorder="1" applyAlignment="1" applyProtection="1">
      <alignment horizontal="center"/>
      <protection locked="0"/>
    </xf>
    <xf numFmtId="167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0" fontId="11" fillId="0" borderId="15" xfId="0" applyFont="1" applyBorder="1" applyAlignment="1" applyProtection="1">
      <alignment vertical="top" wrapText="1"/>
    </xf>
    <xf numFmtId="0" fontId="11" fillId="0" borderId="0" xfId="0" applyFont="1" applyBorder="1" applyAlignment="1" applyProtection="1">
      <alignment vertical="top" wrapText="1"/>
    </xf>
    <xf numFmtId="0" fontId="0" fillId="0" borderId="34" xfId="0" applyBorder="1" applyAlignment="1" applyProtection="1">
      <alignment vertical="center"/>
    </xf>
    <xf numFmtId="0" fontId="0" fillId="0" borderId="64" xfId="0" applyFill="1" applyBorder="1" applyAlignment="1" applyProtection="1">
      <protection locked="0"/>
    </xf>
    <xf numFmtId="0" fontId="9" fillId="0" borderId="34" xfId="0" applyFont="1" applyBorder="1" applyAlignment="1" applyProtection="1">
      <alignment vertical="center"/>
    </xf>
    <xf numFmtId="0" fontId="9" fillId="0" borderId="17" xfId="0" applyFont="1" applyBorder="1" applyAlignment="1" applyProtection="1">
      <alignment vertical="center"/>
    </xf>
    <xf numFmtId="0" fontId="10" fillId="0" borderId="17" xfId="0" applyFont="1" applyBorder="1" applyAlignment="1" applyProtection="1">
      <alignment vertical="center"/>
    </xf>
    <xf numFmtId="0" fontId="0" fillId="0" borderId="0" xfId="0" applyFill="1"/>
    <xf numFmtId="0" fontId="25" fillId="0" borderId="0" xfId="0" applyFont="1" applyFill="1"/>
    <xf numFmtId="0" fontId="10" fillId="0" borderId="34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20" fillId="0" borderId="0" xfId="0" applyFont="1" applyAlignment="1">
      <alignment vertical="center"/>
    </xf>
    <xf numFmtId="0" fontId="20" fillId="0" borderId="31" xfId="0" applyFont="1" applyBorder="1" applyAlignment="1">
      <alignment vertical="center"/>
    </xf>
    <xf numFmtId="0" fontId="0" fillId="14" borderId="64" xfId="0" applyFill="1" applyBorder="1" applyAlignment="1">
      <alignment horizontal="center" vertical="center" wrapText="1"/>
    </xf>
    <xf numFmtId="0" fontId="0" fillId="17" borderId="64" xfId="0" applyFill="1" applyBorder="1" applyAlignment="1">
      <alignment horizontal="center" vertical="center" wrapText="1"/>
    </xf>
    <xf numFmtId="0" fontId="0" fillId="18" borderId="64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0" fillId="13" borderId="6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64" xfId="0" applyFill="1" applyBorder="1" applyAlignment="1">
      <alignment horizontal="center" vertical="center"/>
    </xf>
    <xf numFmtId="0" fontId="0" fillId="8" borderId="64" xfId="0" applyFill="1" applyBorder="1" applyAlignment="1">
      <alignment horizontal="center" vertical="center"/>
    </xf>
    <xf numFmtId="0" fontId="0" fillId="7" borderId="64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10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 wrapText="1"/>
    </xf>
    <xf numFmtId="3" fontId="0" fillId="6" borderId="64" xfId="0" applyNumberFormat="1" applyFill="1" applyBorder="1" applyAlignment="1">
      <alignment horizontal="center" vertical="center"/>
    </xf>
    <xf numFmtId="3" fontId="0" fillId="8" borderId="64" xfId="0" applyNumberFormat="1" applyFill="1" applyBorder="1" applyAlignment="1">
      <alignment horizontal="center" vertical="center"/>
    </xf>
    <xf numFmtId="9" fontId="0" fillId="7" borderId="64" xfId="0" applyNumberFormat="1" applyFill="1" applyBorder="1" applyAlignment="1">
      <alignment horizontal="center" vertical="center"/>
    </xf>
    <xf numFmtId="3" fontId="0" fillId="7" borderId="64" xfId="0" applyNumberFormat="1" applyFill="1" applyBorder="1" applyAlignment="1">
      <alignment horizontal="center" vertical="center"/>
    </xf>
    <xf numFmtId="3" fontId="0" fillId="9" borderId="64" xfId="0" applyNumberFormat="1" applyFill="1" applyBorder="1" applyAlignment="1">
      <alignment horizontal="center" vertical="center"/>
    </xf>
    <xf numFmtId="1" fontId="0" fillId="10" borderId="64" xfId="0" applyNumberFormat="1" applyFill="1" applyBorder="1" applyAlignment="1">
      <alignment horizontal="center" vertical="center"/>
    </xf>
    <xf numFmtId="3" fontId="0" fillId="10" borderId="64" xfId="0" applyNumberFormat="1" applyFill="1" applyBorder="1" applyAlignment="1">
      <alignment horizontal="center" vertical="center"/>
    </xf>
    <xf numFmtId="3" fontId="0" fillId="11" borderId="64" xfId="0" applyNumberFormat="1" applyFill="1" applyBorder="1" applyAlignment="1">
      <alignment horizontal="center" vertical="center"/>
    </xf>
    <xf numFmtId="3" fontId="0" fillId="13" borderId="64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5" borderId="64" xfId="0" applyFill="1" applyBorder="1" applyAlignment="1">
      <alignment horizontal="center" vertical="center" wrapText="1"/>
    </xf>
    <xf numFmtId="0" fontId="0" fillId="5" borderId="64" xfId="0" applyFill="1" applyBorder="1" applyAlignment="1">
      <alignment horizontal="center" vertical="center"/>
    </xf>
    <xf numFmtId="3" fontId="0" fillId="5" borderId="64" xfId="0" applyNumberFormat="1" applyFill="1" applyBorder="1" applyAlignment="1">
      <alignment horizontal="center" vertical="center"/>
    </xf>
    <xf numFmtId="0" fontId="0" fillId="12" borderId="64" xfId="0" applyFill="1" applyBorder="1" applyAlignment="1">
      <alignment horizontal="center" vertical="center" wrapText="1"/>
    </xf>
    <xf numFmtId="3" fontId="0" fillId="12" borderId="64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/>
    </xf>
    <xf numFmtId="0" fontId="3" fillId="2" borderId="0" xfId="0" quotePrefix="1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vertical="top" wrapText="1"/>
    </xf>
    <xf numFmtId="0" fontId="10" fillId="0" borderId="17" xfId="0" applyFont="1" applyBorder="1" applyAlignment="1" applyProtection="1">
      <alignment horizontal="center" vertical="center"/>
    </xf>
    <xf numFmtId="0" fontId="10" fillId="0" borderId="21" xfId="0" applyFont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/>
    </xf>
    <xf numFmtId="167" fontId="0" fillId="3" borderId="79" xfId="0" applyNumberFormat="1" applyFill="1" applyBorder="1" applyAlignment="1" applyProtection="1">
      <alignment horizontal="center"/>
      <protection locked="0"/>
    </xf>
    <xf numFmtId="167" fontId="0" fillId="3" borderId="80" xfId="0" applyNumberFormat="1" applyFill="1" applyBorder="1" applyAlignment="1" applyProtection="1">
      <alignment horizontal="center"/>
      <protection locked="0"/>
    </xf>
    <xf numFmtId="167" fontId="0" fillId="3" borderId="81" xfId="0" applyNumberFormat="1" applyFill="1" applyBorder="1" applyAlignment="1" applyProtection="1">
      <alignment horizontal="center"/>
      <protection locked="0"/>
    </xf>
    <xf numFmtId="0" fontId="32" fillId="0" borderId="64" xfId="0" applyFont="1" applyBorder="1" applyAlignment="1" applyProtection="1">
      <alignment horizontal="center" vertical="top" wrapText="1"/>
    </xf>
    <xf numFmtId="0" fontId="0" fillId="3" borderId="70" xfId="0" applyFill="1" applyBorder="1" applyAlignment="1" applyProtection="1">
      <alignment horizontal="center"/>
      <protection locked="0"/>
    </xf>
    <xf numFmtId="0" fontId="0" fillId="3" borderId="71" xfId="0" applyFill="1" applyBorder="1" applyAlignment="1" applyProtection="1">
      <alignment horizontal="center"/>
      <protection locked="0"/>
    </xf>
    <xf numFmtId="0" fontId="0" fillId="3" borderId="72" xfId="0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left" vertical="top"/>
    </xf>
    <xf numFmtId="0" fontId="11" fillId="0" borderId="2" xfId="0" applyFont="1" applyBorder="1" applyAlignment="1" applyProtection="1">
      <alignment horizontal="left" vertical="top"/>
    </xf>
    <xf numFmtId="0" fontId="11" fillId="0" borderId="15" xfId="0" applyFont="1" applyBorder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0" fontId="11" fillId="0" borderId="64" xfId="0" applyFont="1" applyBorder="1" applyAlignment="1" applyProtection="1">
      <alignment horizontal="center" vertical="top" wrapText="1"/>
    </xf>
    <xf numFmtId="0" fontId="7" fillId="0" borderId="64" xfId="0" applyFont="1" applyBorder="1" applyAlignment="1" applyProtection="1">
      <alignment horizontal="center" vertical="top" wrapText="1"/>
    </xf>
    <xf numFmtId="0" fontId="9" fillId="0" borderId="17" xfId="0" applyFont="1" applyBorder="1" applyAlignment="1" applyProtection="1">
      <alignment horizontal="left" vertical="center"/>
    </xf>
    <xf numFmtId="0" fontId="10" fillId="0" borderId="17" xfId="0" applyFont="1" applyBorder="1" applyAlignment="1" applyProtection="1">
      <alignment horizontal="left" vertical="center"/>
    </xf>
    <xf numFmtId="165" fontId="0" fillId="3" borderId="34" xfId="0" applyNumberForma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top"/>
    </xf>
    <xf numFmtId="0" fontId="11" fillId="0" borderId="2" xfId="0" applyFont="1" applyBorder="1" applyAlignment="1" applyProtection="1">
      <alignment horizontal="center" vertical="top"/>
    </xf>
    <xf numFmtId="0" fontId="11" fillId="0" borderId="15" xfId="0" applyFont="1" applyBorder="1" applyAlignment="1" applyProtection="1">
      <alignment horizontal="center" vertical="top"/>
    </xf>
    <xf numFmtId="0" fontId="11" fillId="0" borderId="0" xfId="0" applyFont="1" applyBorder="1" applyAlignment="1" applyProtection="1">
      <alignment horizontal="center" vertical="top"/>
    </xf>
    <xf numFmtId="0" fontId="11" fillId="0" borderId="1" xfId="0" applyFont="1" applyBorder="1" applyAlignment="1" applyProtection="1">
      <alignment horizontal="left" vertical="top" wrapText="1"/>
    </xf>
    <xf numFmtId="0" fontId="11" fillId="0" borderId="2" xfId="0" applyFont="1" applyBorder="1" applyAlignment="1" applyProtection="1">
      <alignment horizontal="left" vertical="top" wrapText="1"/>
    </xf>
    <xf numFmtId="0" fontId="14" fillId="0" borderId="27" xfId="0" applyFont="1" applyBorder="1" applyAlignment="1" applyProtection="1">
      <alignment horizontal="center"/>
    </xf>
    <xf numFmtId="3" fontId="3" fillId="0" borderId="31" xfId="0" applyNumberFormat="1" applyFont="1" applyBorder="1" applyAlignment="1" applyProtection="1">
      <alignment horizontal="right" vertical="center"/>
    </xf>
    <xf numFmtId="3" fontId="6" fillId="0" borderId="31" xfId="0" applyNumberFormat="1" applyFont="1" applyBorder="1" applyAlignment="1" applyProtection="1">
      <alignment horizontal="left" vertical="center"/>
    </xf>
    <xf numFmtId="3" fontId="6" fillId="0" borderId="39" xfId="0" applyNumberFormat="1" applyFont="1" applyBorder="1" applyAlignment="1" applyProtection="1">
      <alignment horizontal="left" vertical="center"/>
    </xf>
    <xf numFmtId="0" fontId="0" fillId="0" borderId="34" xfId="0" applyBorder="1" applyAlignment="1" applyProtection="1">
      <alignment horizontal="center" vertical="center"/>
    </xf>
    <xf numFmtId="3" fontId="13" fillId="0" borderId="34" xfId="0" applyNumberFormat="1" applyFont="1" applyBorder="1" applyAlignment="1" applyProtection="1">
      <alignment horizontal="right" vertical="center"/>
    </xf>
    <xf numFmtId="3" fontId="9" fillId="0" borderId="34" xfId="0" applyNumberFormat="1" applyFont="1" applyBorder="1" applyAlignment="1" applyProtection="1">
      <alignment horizontal="left" vertical="center"/>
    </xf>
    <xf numFmtId="3" fontId="9" fillId="0" borderId="35" xfId="0" applyNumberFormat="1" applyFont="1" applyBorder="1" applyAlignment="1" applyProtection="1">
      <alignment horizontal="left" vertical="center"/>
    </xf>
    <xf numFmtId="0" fontId="0" fillId="3" borderId="76" xfId="0" applyFill="1" applyBorder="1" applyAlignment="1" applyProtection="1">
      <alignment horizontal="center"/>
      <protection locked="0"/>
    </xf>
    <xf numFmtId="0" fontId="0" fillId="3" borderId="77" xfId="0" applyFill="1" applyBorder="1" applyAlignment="1" applyProtection="1">
      <alignment horizontal="center"/>
      <protection locked="0"/>
    </xf>
    <xf numFmtId="0" fontId="0" fillId="3" borderId="78" xfId="0" applyFill="1" applyBorder="1" applyAlignment="1" applyProtection="1">
      <alignment horizontal="center"/>
      <protection locked="0"/>
    </xf>
    <xf numFmtId="0" fontId="33" fillId="0" borderId="64" xfId="0" applyFont="1" applyFill="1" applyBorder="1" applyAlignment="1" applyProtection="1">
      <alignment horizontal="center"/>
      <protection locked="0"/>
    </xf>
    <xf numFmtId="0" fontId="7" fillId="0" borderId="76" xfId="0" applyFont="1" applyBorder="1" applyAlignment="1" applyProtection="1">
      <alignment horizontal="center" vertical="top" wrapText="1"/>
    </xf>
    <xf numFmtId="0" fontId="7" fillId="0" borderId="77" xfId="0" applyFont="1" applyBorder="1" applyAlignment="1" applyProtection="1">
      <alignment horizontal="center" vertical="top" wrapText="1"/>
    </xf>
    <xf numFmtId="0" fontId="7" fillId="0" borderId="78" xfId="0" applyFont="1" applyBorder="1" applyAlignment="1" applyProtection="1">
      <alignment horizontal="center" vertical="top" wrapText="1"/>
    </xf>
    <xf numFmtId="0" fontId="11" fillId="0" borderId="1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0" fontId="0" fillId="3" borderId="79" xfId="0" applyFill="1" applyBorder="1" applyAlignment="1" applyProtection="1">
      <alignment horizontal="center"/>
      <protection locked="0"/>
    </xf>
    <xf numFmtId="0" fontId="0" fillId="3" borderId="80" xfId="0" applyFill="1" applyBorder="1" applyAlignment="1" applyProtection="1">
      <alignment horizontal="center"/>
      <protection locked="0"/>
    </xf>
    <xf numFmtId="0" fontId="0" fillId="3" borderId="81" xfId="0" applyFill="1" applyBorder="1" applyAlignment="1" applyProtection="1">
      <alignment horizontal="center"/>
      <protection locked="0"/>
    </xf>
    <xf numFmtId="9" fontId="0" fillId="0" borderId="11" xfId="0" applyNumberFormat="1" applyBorder="1" applyAlignment="1" applyProtection="1">
      <alignment horizontal="center"/>
    </xf>
    <xf numFmtId="9" fontId="0" fillId="0" borderId="12" xfId="0" applyNumberFormat="1" applyBorder="1" applyAlignment="1" applyProtection="1">
      <alignment horizontal="center"/>
    </xf>
    <xf numFmtId="9" fontId="0" fillId="0" borderId="13" xfId="0" applyNumberFormat="1" applyBorder="1" applyAlignment="1" applyProtection="1">
      <alignment horizontal="center"/>
    </xf>
    <xf numFmtId="3" fontId="13" fillId="0" borderId="12" xfId="0" applyNumberFormat="1" applyFont="1" applyBorder="1" applyAlignment="1" applyProtection="1">
      <alignment horizontal="right" vertical="center"/>
    </xf>
    <xf numFmtId="0" fontId="4" fillId="2" borderId="0" xfId="0" applyFont="1" applyFill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3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 vertical="center" wrapText="1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7" fillId="0" borderId="9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24" fillId="0" borderId="73" xfId="0" applyFont="1" applyBorder="1" applyAlignment="1" applyProtection="1">
      <alignment horizontal="center" vertical="center" wrapText="1"/>
    </xf>
    <xf numFmtId="0" fontId="24" fillId="0" borderId="38" xfId="0" applyFont="1" applyBorder="1" applyAlignment="1" applyProtection="1">
      <alignment horizontal="center" vertical="center" wrapText="1"/>
    </xf>
    <xf numFmtId="0" fontId="24" fillId="0" borderId="74" xfId="0" applyFont="1" applyBorder="1" applyAlignment="1" applyProtection="1">
      <alignment horizontal="center" vertical="center" wrapText="1"/>
    </xf>
    <xf numFmtId="0" fontId="24" fillId="0" borderId="30" xfId="0" applyFont="1" applyBorder="1" applyAlignment="1" applyProtection="1">
      <alignment horizontal="center" vertical="center" wrapText="1"/>
    </xf>
    <xf numFmtId="0" fontId="24" fillId="0" borderId="31" xfId="0" applyFont="1" applyBorder="1" applyAlignment="1" applyProtection="1">
      <alignment horizontal="center" vertical="center" wrapText="1"/>
    </xf>
    <xf numFmtId="0" fontId="24" fillId="0" borderId="75" xfId="0" applyFont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12" xfId="0" applyFill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center"/>
      <protection locked="0"/>
    </xf>
    <xf numFmtId="9" fontId="0" fillId="0" borderId="20" xfId="0" applyNumberFormat="1" applyBorder="1" applyAlignment="1" applyProtection="1">
      <alignment horizontal="center"/>
    </xf>
    <xf numFmtId="9" fontId="0" fillId="0" borderId="21" xfId="0" applyNumberFormat="1" applyBorder="1" applyAlignment="1" applyProtection="1">
      <alignment horizontal="center"/>
    </xf>
    <xf numFmtId="9" fontId="0" fillId="0" borderId="22" xfId="0" applyNumberFormat="1" applyBorder="1" applyAlignment="1" applyProtection="1">
      <alignment horizontal="center"/>
    </xf>
    <xf numFmtId="3" fontId="13" fillId="0" borderId="21" xfId="0" applyNumberFormat="1" applyFont="1" applyBorder="1" applyAlignment="1" applyProtection="1">
      <alignment horizontal="right" vertical="center"/>
    </xf>
    <xf numFmtId="3" fontId="9" fillId="0" borderId="21" xfId="0" applyNumberFormat="1" applyFont="1" applyBorder="1" applyAlignment="1" applyProtection="1">
      <alignment horizontal="left" vertical="center"/>
    </xf>
    <xf numFmtId="3" fontId="9" fillId="0" borderId="23" xfId="0" applyNumberFormat="1" applyFont="1" applyBorder="1" applyAlignment="1" applyProtection="1">
      <alignment horizontal="left" vertical="center"/>
    </xf>
    <xf numFmtId="3" fontId="9" fillId="0" borderId="12" xfId="0" applyNumberFormat="1" applyFont="1" applyBorder="1" applyAlignment="1" applyProtection="1">
      <alignment horizontal="left" vertical="center"/>
    </xf>
    <xf numFmtId="3" fontId="9" fillId="0" borderId="14" xfId="0" applyNumberFormat="1" applyFont="1" applyBorder="1" applyAlignment="1" applyProtection="1">
      <alignment horizontal="left" vertical="center"/>
    </xf>
    <xf numFmtId="9" fontId="0" fillId="0" borderId="16" xfId="0" applyNumberFormat="1" applyBorder="1" applyAlignment="1" applyProtection="1">
      <alignment horizontal="center"/>
    </xf>
    <xf numFmtId="9" fontId="0" fillId="0" borderId="17" xfId="0" applyNumberFormat="1" applyBorder="1" applyAlignment="1" applyProtection="1">
      <alignment horizontal="center"/>
    </xf>
    <xf numFmtId="9" fontId="0" fillId="0" borderId="18" xfId="0" applyNumberFormat="1" applyBorder="1" applyAlignment="1" applyProtection="1">
      <alignment horizontal="center"/>
    </xf>
    <xf numFmtId="3" fontId="13" fillId="0" borderId="17" xfId="0" applyNumberFormat="1" applyFont="1" applyBorder="1" applyAlignment="1" applyProtection="1">
      <alignment horizontal="right" vertical="center"/>
    </xf>
    <xf numFmtId="3" fontId="9" fillId="0" borderId="17" xfId="0" applyNumberFormat="1" applyFont="1" applyBorder="1" applyAlignment="1" applyProtection="1">
      <alignment horizontal="left" vertical="center"/>
    </xf>
    <xf numFmtId="3" fontId="9" fillId="0" borderId="19" xfId="0" applyNumberFormat="1" applyFont="1" applyBorder="1" applyAlignment="1" applyProtection="1">
      <alignment horizontal="left" vertical="center"/>
    </xf>
    <xf numFmtId="0" fontId="14" fillId="0" borderId="28" xfId="0" applyFont="1" applyBorder="1" applyAlignment="1" applyProtection="1">
      <alignment horizontal="center"/>
    </xf>
    <xf numFmtId="3" fontId="3" fillId="0" borderId="27" xfId="0" applyNumberFormat="1" applyFont="1" applyBorder="1" applyAlignment="1" applyProtection="1">
      <alignment horizontal="right" vertical="center"/>
    </xf>
    <xf numFmtId="3" fontId="6" fillId="0" borderId="27" xfId="0" applyNumberFormat="1" applyFont="1" applyBorder="1" applyAlignment="1" applyProtection="1">
      <alignment horizontal="left" vertical="center"/>
    </xf>
    <xf numFmtId="3" fontId="6" fillId="0" borderId="29" xfId="0" applyNumberFormat="1" applyFont="1" applyBorder="1" applyAlignment="1" applyProtection="1">
      <alignment horizontal="left" vertical="center"/>
    </xf>
    <xf numFmtId="9" fontId="0" fillId="3" borderId="11" xfId="0" applyNumberFormat="1" applyFill="1" applyBorder="1" applyAlignment="1" applyProtection="1">
      <alignment horizontal="center"/>
      <protection locked="0"/>
    </xf>
    <xf numFmtId="9" fontId="0" fillId="3" borderId="12" xfId="0" applyNumberFormat="1" applyFill="1" applyBorder="1" applyAlignment="1" applyProtection="1">
      <alignment horizontal="center"/>
      <protection locked="0"/>
    </xf>
    <xf numFmtId="9" fontId="0" fillId="3" borderId="13" xfId="0" applyNumberFormat="1" applyFill="1" applyBorder="1" applyAlignment="1" applyProtection="1">
      <alignment horizontal="center"/>
      <protection locked="0"/>
    </xf>
    <xf numFmtId="9" fontId="0" fillId="3" borderId="20" xfId="0" applyNumberFormat="1" applyFill="1" applyBorder="1" applyAlignment="1" applyProtection="1">
      <alignment horizontal="center"/>
      <protection locked="0"/>
    </xf>
    <xf numFmtId="9" fontId="0" fillId="3" borderId="21" xfId="0" applyNumberFormat="1" applyFill="1" applyBorder="1" applyAlignment="1" applyProtection="1">
      <alignment horizontal="center"/>
      <protection locked="0"/>
    </xf>
    <xf numFmtId="9" fontId="0" fillId="3" borderId="22" xfId="0" applyNumberFormat="1" applyFill="1" applyBorder="1" applyAlignment="1" applyProtection="1">
      <alignment horizontal="center"/>
      <protection locked="0"/>
    </xf>
    <xf numFmtId="9" fontId="0" fillId="3" borderId="16" xfId="0" applyNumberFormat="1" applyFill="1" applyBorder="1" applyAlignment="1" applyProtection="1">
      <alignment horizontal="center"/>
      <protection locked="0"/>
    </xf>
    <xf numFmtId="9" fontId="0" fillId="3" borderId="17" xfId="0" applyNumberFormat="1" applyFill="1" applyBorder="1" applyAlignment="1" applyProtection="1">
      <alignment horizontal="center"/>
      <protection locked="0"/>
    </xf>
    <xf numFmtId="9" fontId="0" fillId="3" borderId="18" xfId="0" applyNumberFormat="1" applyFill="1" applyBorder="1" applyAlignment="1" applyProtection="1">
      <alignment horizontal="center"/>
      <protection locked="0"/>
    </xf>
    <xf numFmtId="0" fontId="9" fillId="0" borderId="34" xfId="0" applyFont="1" applyBorder="1" applyAlignment="1" applyProtection="1">
      <alignment horizontal="left" vertical="center"/>
    </xf>
    <xf numFmtId="0" fontId="10" fillId="0" borderId="34" xfId="0" applyFont="1" applyBorder="1" applyAlignment="1" applyProtection="1">
      <alignment horizontal="left" vertical="center"/>
    </xf>
    <xf numFmtId="0" fontId="17" fillId="0" borderId="34" xfId="0" applyFont="1" applyBorder="1" applyAlignment="1" applyProtection="1">
      <alignment horizontal="center" vertical="center"/>
    </xf>
    <xf numFmtId="0" fontId="0" fillId="0" borderId="34" xfId="0" applyBorder="1" applyAlignment="1" applyProtection="1">
      <alignment horizontal="left" vertical="center"/>
    </xf>
    <xf numFmtId="0" fontId="17" fillId="0" borderId="17" xfId="0" applyFont="1" applyBorder="1" applyAlignment="1" applyProtection="1">
      <alignment horizontal="center" vertical="center"/>
    </xf>
    <xf numFmtId="0" fontId="0" fillId="0" borderId="17" xfId="0" applyBorder="1" applyAlignment="1" applyProtection="1">
      <alignment horizontal="left" vertical="center"/>
    </xf>
    <xf numFmtId="0" fontId="0" fillId="0" borderId="17" xfId="0" applyBorder="1" applyAlignment="1" applyProtection="1">
      <alignment horizontal="center" vertical="center"/>
    </xf>
    <xf numFmtId="0" fontId="9" fillId="0" borderId="21" xfId="0" applyFont="1" applyBorder="1" applyAlignment="1" applyProtection="1">
      <alignment horizontal="left" vertical="center"/>
    </xf>
    <xf numFmtId="0" fontId="10" fillId="0" borderId="21" xfId="0" applyFont="1" applyBorder="1" applyAlignment="1" applyProtection="1">
      <alignment horizontal="left" vertical="center"/>
    </xf>
    <xf numFmtId="0" fontId="17" fillId="0" borderId="21" xfId="0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 vertical="center"/>
    </xf>
    <xf numFmtId="0" fontId="0" fillId="0" borderId="36" xfId="0" applyBorder="1" applyAlignment="1" applyProtection="1">
      <alignment horizontal="center" vertical="center"/>
    </xf>
    <xf numFmtId="3" fontId="13" fillId="0" borderId="36" xfId="0" applyNumberFormat="1" applyFont="1" applyBorder="1" applyAlignment="1" applyProtection="1">
      <alignment horizontal="right" vertical="center"/>
    </xf>
    <xf numFmtId="3" fontId="9" fillId="0" borderId="36" xfId="0" applyNumberFormat="1" applyFont="1" applyBorder="1" applyAlignment="1" applyProtection="1">
      <alignment horizontal="left" vertical="center"/>
    </xf>
    <xf numFmtId="3" fontId="9" fillId="0" borderId="37" xfId="0" applyNumberFormat="1" applyFont="1" applyBorder="1" applyAlignment="1" applyProtection="1">
      <alignment horizontal="left" vertical="center"/>
    </xf>
    <xf numFmtId="0" fontId="14" fillId="0" borderId="38" xfId="0" applyFont="1" applyBorder="1" applyAlignment="1" applyProtection="1">
      <alignment horizontal="center"/>
    </xf>
    <xf numFmtId="3" fontId="3" fillId="0" borderId="0" xfId="0" applyNumberFormat="1" applyFont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left" vertical="center"/>
    </xf>
    <xf numFmtId="3" fontId="6" fillId="0" borderId="33" xfId="0" applyNumberFormat="1" applyFont="1" applyBorder="1" applyAlignment="1" applyProtection="1">
      <alignment horizontal="left" vertical="center"/>
    </xf>
    <xf numFmtId="1" fontId="17" fillId="0" borderId="34" xfId="0" applyNumberFormat="1" applyFont="1" applyBorder="1" applyAlignment="1" applyProtection="1">
      <alignment horizontal="center" vertical="center"/>
    </xf>
    <xf numFmtId="0" fontId="10" fillId="0" borderId="34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right" vertical="center" wrapText="1"/>
    </xf>
    <xf numFmtId="0" fontId="2" fillId="0" borderId="2" xfId="0" applyFont="1" applyBorder="1" applyAlignment="1" applyProtection="1">
      <alignment horizontal="right" vertical="center" wrapText="1"/>
    </xf>
    <xf numFmtId="0" fontId="2" fillId="0" borderId="30" xfId="0" applyFont="1" applyBorder="1" applyAlignment="1" applyProtection="1">
      <alignment horizontal="right" vertical="center" wrapText="1"/>
    </xf>
    <xf numFmtId="0" fontId="2" fillId="0" borderId="31" xfId="0" applyFont="1" applyBorder="1" applyAlignment="1" applyProtection="1">
      <alignment horizontal="right" vertical="center" wrapText="1"/>
    </xf>
    <xf numFmtId="3" fontId="18" fillId="0" borderId="2" xfId="0" applyNumberFormat="1" applyFont="1" applyBorder="1" applyAlignment="1" applyProtection="1">
      <alignment horizontal="right" vertical="center"/>
    </xf>
    <xf numFmtId="3" fontId="18" fillId="0" borderId="31" xfId="0" applyNumberFormat="1" applyFont="1" applyBorder="1" applyAlignment="1" applyProtection="1">
      <alignment horizontal="right" vertical="center"/>
    </xf>
    <xf numFmtId="0" fontId="18" fillId="0" borderId="2" xfId="0" applyFont="1" applyBorder="1" applyAlignment="1" applyProtection="1">
      <alignment horizontal="left" vertical="center"/>
    </xf>
    <xf numFmtId="0" fontId="18" fillId="0" borderId="32" xfId="0" applyFont="1" applyBorder="1" applyAlignment="1" applyProtection="1">
      <alignment horizontal="left" vertical="center"/>
    </xf>
    <xf numFmtId="0" fontId="18" fillId="0" borderId="31" xfId="0" applyFont="1" applyBorder="1" applyAlignment="1" applyProtection="1">
      <alignment horizontal="left" vertical="center"/>
    </xf>
    <xf numFmtId="0" fontId="18" fillId="0" borderId="39" xfId="0" applyFont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center" wrapText="1"/>
    </xf>
    <xf numFmtId="0" fontId="19" fillId="0" borderId="0" xfId="0" applyFont="1" applyBorder="1" applyAlignment="1" applyProtection="1">
      <alignment horizontal="center" wrapText="1"/>
    </xf>
    <xf numFmtId="1" fontId="17" fillId="0" borderId="17" xfId="0" applyNumberFormat="1" applyFont="1" applyBorder="1" applyAlignment="1" applyProtection="1">
      <alignment horizontal="center" vertical="center"/>
    </xf>
    <xf numFmtId="1" fontId="17" fillId="0" borderId="21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0" borderId="30" xfId="0" applyFont="1" applyBorder="1" applyAlignment="1">
      <alignment horizontal="right" vertical="center"/>
    </xf>
    <xf numFmtId="0" fontId="2" fillId="0" borderId="31" xfId="0" applyFont="1" applyBorder="1" applyAlignment="1">
      <alignment horizontal="right" vertical="center"/>
    </xf>
    <xf numFmtId="3" fontId="2" fillId="0" borderId="32" xfId="0" applyNumberFormat="1" applyFont="1" applyBorder="1" applyAlignment="1">
      <alignment horizontal="right" vertical="center"/>
    </xf>
    <xf numFmtId="3" fontId="2" fillId="0" borderId="39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0" fillId="0" borderId="15" xfId="0" applyBorder="1" applyAlignment="1">
      <alignment horizontal="left"/>
    </xf>
    <xf numFmtId="0" fontId="0" fillId="0" borderId="0" xfId="0" applyBorder="1" applyAlignment="1">
      <alignment horizontal="left"/>
    </xf>
    <xf numFmtId="0" fontId="27" fillId="0" borderId="15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23" fillId="0" borderId="0" xfId="1" applyFill="1" applyAlignment="1">
      <alignment horizontal="center"/>
    </xf>
    <xf numFmtId="0" fontId="31" fillId="0" borderId="0" xfId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2" fillId="0" borderId="15" xfId="0" applyFont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14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12" borderId="64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0" fontId="0" fillId="14" borderId="85" xfId="0" applyFill="1" applyBorder="1" applyAlignment="1">
      <alignment horizontal="center" vertical="center" wrapText="1"/>
    </xf>
    <xf numFmtId="0" fontId="0" fillId="14" borderId="38" xfId="0" applyFill="1" applyBorder="1" applyAlignment="1">
      <alignment horizontal="center" vertical="center" wrapText="1"/>
    </xf>
    <xf numFmtId="0" fontId="0" fillId="14" borderId="74" xfId="0" applyFill="1" applyBorder="1" applyAlignment="1">
      <alignment horizontal="center" vertical="center" wrapText="1"/>
    </xf>
    <xf numFmtId="0" fontId="0" fillId="14" borderId="86" xfId="0" applyFill="1" applyBorder="1" applyAlignment="1">
      <alignment horizontal="center" vertical="center" wrapText="1"/>
    </xf>
    <xf numFmtId="0" fontId="0" fillId="14" borderId="84" xfId="0" applyFill="1" applyBorder="1" applyAlignment="1">
      <alignment horizontal="center" vertical="center" wrapText="1"/>
    </xf>
    <xf numFmtId="0" fontId="0" fillId="14" borderId="83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82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/>
    </xf>
    <xf numFmtId="0" fontId="0" fillId="8" borderId="82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 wrapText="1"/>
    </xf>
    <xf numFmtId="0" fontId="0" fillId="8" borderId="82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6" borderId="82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 wrapText="1"/>
    </xf>
    <xf numFmtId="0" fontId="0" fillId="6" borderId="82" xfId="0" applyFill="1" applyBorder="1" applyAlignment="1">
      <alignment horizontal="center" vertical="center" wrapText="1"/>
    </xf>
    <xf numFmtId="0" fontId="14" fillId="19" borderId="64" xfId="0" applyFont="1" applyFill="1" applyBorder="1" applyAlignment="1">
      <alignment horizontal="center" vertical="center" wrapText="1"/>
    </xf>
    <xf numFmtId="0" fontId="0" fillId="13" borderId="64" xfId="0" applyFill="1" applyBorder="1" applyAlignment="1">
      <alignment horizontal="center" vertical="center" wrapText="1"/>
    </xf>
    <xf numFmtId="0" fontId="0" fillId="15" borderId="24" xfId="0" applyFill="1" applyBorder="1" applyAlignment="1">
      <alignment horizontal="center" vertical="center" wrapText="1"/>
    </xf>
    <xf numFmtId="0" fontId="0" fillId="15" borderId="86" xfId="0" applyFill="1" applyBorder="1" applyAlignment="1">
      <alignment horizontal="center" vertical="center" wrapText="1"/>
    </xf>
    <xf numFmtId="0" fontId="0" fillId="15" borderId="26" xfId="0" applyFill="1" applyBorder="1" applyAlignment="1">
      <alignment horizontal="center" vertical="center" wrapText="1"/>
    </xf>
    <xf numFmtId="0" fontId="0" fillId="15" borderId="83" xfId="0" applyFill="1" applyBorder="1" applyAlignment="1">
      <alignment horizontal="center" vertical="center" wrapText="1"/>
    </xf>
    <xf numFmtId="0" fontId="0" fillId="17" borderId="64" xfId="0" applyFill="1" applyBorder="1" applyAlignment="1">
      <alignment horizontal="center" vertical="center" wrapText="1"/>
    </xf>
    <xf numFmtId="0" fontId="14" fillId="17" borderId="64" xfId="0" applyFont="1" applyFill="1" applyBorder="1" applyAlignment="1">
      <alignment horizontal="center" vertical="center" wrapText="1"/>
    </xf>
    <xf numFmtId="0" fontId="0" fillId="18" borderId="64" xfId="0" applyFill="1" applyBorder="1" applyAlignment="1">
      <alignment horizontal="center" vertical="center" wrapText="1"/>
    </xf>
    <xf numFmtId="0" fontId="14" fillId="18" borderId="64" xfId="0" applyFont="1" applyFill="1" applyBorder="1" applyAlignment="1">
      <alignment horizontal="center" vertical="center" wrapText="1"/>
    </xf>
    <xf numFmtId="0" fontId="0" fillId="14" borderId="64" xfId="0" applyFill="1" applyBorder="1" applyAlignment="1">
      <alignment horizontal="center" vertical="center" wrapText="1"/>
    </xf>
    <xf numFmtId="0" fontId="0" fillId="16" borderId="64" xfId="0" applyFill="1" applyBorder="1" applyAlignment="1">
      <alignment horizontal="center" vertical="center"/>
    </xf>
    <xf numFmtId="0" fontId="14" fillId="14" borderId="64" xfId="0" applyFont="1" applyFill="1" applyBorder="1" applyAlignment="1">
      <alignment horizontal="center" vertical="center"/>
    </xf>
    <xf numFmtId="0" fontId="0" fillId="19" borderId="64" xfId="0" applyFill="1" applyBorder="1" applyAlignment="1">
      <alignment horizontal="center" vertical="center" wrapText="1"/>
    </xf>
    <xf numFmtId="0" fontId="0" fillId="5" borderId="64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0" fontId="0" fillId="13" borderId="82" xfId="0" applyFill="1" applyBorder="1" applyAlignment="1">
      <alignment horizontal="center" vertical="center" wrapText="1"/>
    </xf>
    <xf numFmtId="0" fontId="0" fillId="10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/>
    </xf>
    <xf numFmtId="0" fontId="0" fillId="7" borderId="76" xfId="0" applyFill="1" applyBorder="1" applyAlignment="1">
      <alignment horizontal="center" vertical="center"/>
    </xf>
    <xf numFmtId="0" fontId="0" fillId="7" borderId="77" xfId="0" applyFill="1" applyBorder="1" applyAlignment="1">
      <alignment horizontal="center" vertical="center"/>
    </xf>
    <xf numFmtId="0" fontId="0" fillId="7" borderId="78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6" borderId="64" xfId="0" applyFill="1" applyBorder="1" applyAlignment="1">
      <alignment horizontal="center" vertical="center"/>
    </xf>
    <xf numFmtId="0" fontId="0" fillId="8" borderId="76" xfId="0" applyFill="1" applyBorder="1" applyAlignment="1">
      <alignment horizontal="center" vertical="center"/>
    </xf>
    <xf numFmtId="0" fontId="0" fillId="8" borderId="77" xfId="0" applyFill="1" applyBorder="1" applyAlignment="1">
      <alignment horizontal="center" vertical="center"/>
    </xf>
    <xf numFmtId="0" fontId="0" fillId="8" borderId="78" xfId="0" applyFill="1" applyBorder="1" applyAlignment="1">
      <alignment horizontal="center" vertical="center"/>
    </xf>
    <xf numFmtId="167" fontId="0" fillId="15" borderId="64" xfId="0" applyNumberFormat="1" applyFill="1" applyBorder="1" applyAlignment="1">
      <alignment horizontal="center" vertical="center"/>
    </xf>
    <xf numFmtId="167" fontId="0" fillId="15" borderId="76" xfId="0" applyNumberFormat="1" applyFill="1" applyBorder="1" applyAlignment="1">
      <alignment horizontal="center" vertical="center"/>
    </xf>
    <xf numFmtId="3" fontId="0" fillId="14" borderId="64" xfId="0" applyNumberFormat="1" applyFill="1" applyBorder="1" applyAlignment="1">
      <alignment horizontal="center" vertical="center" wrapText="1"/>
    </xf>
    <xf numFmtId="172" fontId="0" fillId="14" borderId="64" xfId="0" applyNumberFormat="1" applyFill="1" applyBorder="1" applyAlignment="1">
      <alignment horizontal="center" vertical="center" wrapText="1"/>
    </xf>
    <xf numFmtId="1" fontId="0" fillId="14" borderId="64" xfId="0" applyNumberFormat="1" applyFill="1" applyBorder="1" applyAlignment="1">
      <alignment horizontal="center" vertical="center" wrapText="1"/>
    </xf>
    <xf numFmtId="167" fontId="0" fillId="17" borderId="64" xfId="0" applyNumberFormat="1" applyFill="1" applyBorder="1" applyAlignment="1">
      <alignment horizontal="center" vertical="center" wrapText="1"/>
    </xf>
    <xf numFmtId="3" fontId="0" fillId="17" borderId="64" xfId="0" applyNumberFormat="1" applyFill="1" applyBorder="1" applyAlignment="1">
      <alignment horizontal="center" vertical="center" wrapText="1"/>
    </xf>
    <xf numFmtId="3" fontId="0" fillId="18" borderId="64" xfId="0" applyNumberFormat="1" applyFill="1" applyBorder="1" applyAlignment="1">
      <alignment horizontal="center" vertical="center" wrapText="1"/>
    </xf>
    <xf numFmtId="3" fontId="0" fillId="19" borderId="64" xfId="0" applyNumberFormat="1" applyFill="1" applyBorder="1" applyAlignment="1">
      <alignment horizontal="center" vertical="center" wrapText="1"/>
    </xf>
    <xf numFmtId="167" fontId="0" fillId="19" borderId="64" xfId="0" applyNumberFormat="1" applyFill="1" applyBorder="1" applyAlignment="1">
      <alignment horizontal="center" vertical="center" wrapText="1"/>
    </xf>
    <xf numFmtId="167" fontId="0" fillId="18" borderId="64" xfId="0" applyNumberFormat="1" applyFill="1" applyBorder="1" applyAlignment="1">
      <alignment horizontal="center" vertical="center" wrapText="1"/>
    </xf>
    <xf numFmtId="0" fontId="0" fillId="2" borderId="0" xfId="0" applyFill="1" applyAlignment="1" applyProtection="1">
      <alignment horizontal="left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2</xdr:row>
      <xdr:rowOff>180975</xdr:rowOff>
    </xdr:from>
    <xdr:to>
      <xdr:col>2</xdr:col>
      <xdr:colOff>269309</xdr:colOff>
      <xdr:row>11</xdr:row>
      <xdr:rowOff>110489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61975"/>
          <a:ext cx="1440884" cy="1644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6</xdr:col>
      <xdr:colOff>76200</xdr:colOff>
      <xdr:row>7</xdr:row>
      <xdr:rowOff>28036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2875"/>
          <a:ext cx="1009650" cy="1151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331461</xdr:colOff>
      <xdr:row>6</xdr:row>
      <xdr:rowOff>76200</xdr:rowOff>
    </xdr:from>
    <xdr:to>
      <xdr:col>9</xdr:col>
      <xdr:colOff>726509</xdr:colOff>
      <xdr:row>10</xdr:row>
      <xdr:rowOff>53339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061" y="466725"/>
          <a:ext cx="1157048" cy="13201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2</xdr:col>
      <xdr:colOff>50234</xdr:colOff>
      <xdr:row>10</xdr:row>
      <xdr:rowOff>34289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0"/>
          <a:ext cx="1440884" cy="164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6</xdr:col>
      <xdr:colOff>565775</xdr:colOff>
      <xdr:row>34</xdr:row>
      <xdr:rowOff>19049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5137775" cy="64388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ch-limousine@charente.chambagri.fr" TargetMode="External"/><Relationship Id="rId1" Type="http://schemas.openxmlformats.org/officeDocument/2006/relationships/hyperlink" Target="http://www.charente.chambagri.fr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41"/>
  <sheetViews>
    <sheetView tabSelected="1" zoomScaleNormal="100" workbookViewId="0">
      <selection activeCell="F34" sqref="F34"/>
    </sheetView>
  </sheetViews>
  <sheetFormatPr baseColWidth="10" defaultRowHeight="15" x14ac:dyDescent="0.25"/>
  <cols>
    <col min="1" max="6" width="11.42578125" style="1"/>
    <col min="7" max="7" width="23.42578125" style="1" customWidth="1"/>
    <col min="8" max="16384" width="11.42578125" style="1"/>
  </cols>
  <sheetData>
    <row r="4" spans="1:7" x14ac:dyDescent="0.25">
      <c r="A4" s="205" t="s">
        <v>0</v>
      </c>
      <c r="B4" s="205"/>
      <c r="C4" s="205"/>
      <c r="D4" s="205"/>
      <c r="E4" s="205"/>
      <c r="F4" s="205"/>
      <c r="G4" s="205"/>
    </row>
    <row r="5" spans="1:7" x14ac:dyDescent="0.25">
      <c r="A5" s="205"/>
      <c r="B5" s="205"/>
      <c r="C5" s="205"/>
      <c r="D5" s="205"/>
      <c r="E5" s="205"/>
      <c r="F5" s="205"/>
      <c r="G5" s="205"/>
    </row>
    <row r="6" spans="1:7" x14ac:dyDescent="0.25">
      <c r="A6" s="205"/>
      <c r="B6" s="205"/>
      <c r="C6" s="205"/>
      <c r="D6" s="205"/>
      <c r="E6" s="205"/>
      <c r="F6" s="205"/>
      <c r="G6" s="205"/>
    </row>
    <row r="7" spans="1:7" x14ac:dyDescent="0.25">
      <c r="A7" s="205"/>
      <c r="B7" s="205"/>
      <c r="C7" s="205"/>
      <c r="D7" s="205"/>
      <c r="E7" s="205"/>
      <c r="F7" s="205"/>
      <c r="G7" s="205"/>
    </row>
    <row r="8" spans="1:7" x14ac:dyDescent="0.25">
      <c r="A8" s="205"/>
      <c r="B8" s="205"/>
      <c r="C8" s="205"/>
      <c r="D8" s="205"/>
      <c r="E8" s="205"/>
      <c r="F8" s="205"/>
      <c r="G8" s="205"/>
    </row>
    <row r="9" spans="1:7" x14ac:dyDescent="0.25">
      <c r="A9" s="205"/>
      <c r="B9" s="205"/>
      <c r="C9" s="205"/>
      <c r="D9" s="205"/>
      <c r="E9" s="205"/>
      <c r="F9" s="205"/>
      <c r="G9" s="205"/>
    </row>
    <row r="10" spans="1:7" x14ac:dyDescent="0.25">
      <c r="A10" s="205"/>
      <c r="B10" s="205"/>
      <c r="C10" s="205"/>
      <c r="D10" s="205"/>
      <c r="E10" s="205"/>
      <c r="F10" s="205"/>
      <c r="G10" s="205"/>
    </row>
    <row r="14" spans="1:7" ht="18" x14ac:dyDescent="0.25">
      <c r="A14" s="206" t="s">
        <v>1</v>
      </c>
      <c r="B14" s="206"/>
    </row>
    <row r="17" spans="2:7" ht="15.75" x14ac:dyDescent="0.25">
      <c r="B17" s="207" t="s">
        <v>99</v>
      </c>
      <c r="C17" s="208"/>
      <c r="D17" s="208"/>
      <c r="E17" s="208"/>
      <c r="F17" s="208"/>
      <c r="G17" s="208"/>
    </row>
    <row r="19" spans="2:7" ht="12.75" customHeight="1" x14ac:dyDescent="0.25">
      <c r="B19" s="204" t="s">
        <v>2</v>
      </c>
      <c r="C19" s="204"/>
      <c r="D19" s="204"/>
      <c r="E19" s="204"/>
      <c r="F19" s="204"/>
      <c r="G19" s="204"/>
    </row>
    <row r="20" spans="2:7" x14ac:dyDescent="0.25">
      <c r="B20" s="209" t="s">
        <v>3</v>
      </c>
      <c r="C20" s="209"/>
      <c r="D20" s="209"/>
      <c r="E20" s="209"/>
      <c r="F20" s="209"/>
      <c r="G20" s="209"/>
    </row>
    <row r="21" spans="2:7" x14ac:dyDescent="0.25">
      <c r="B21" s="204" t="s">
        <v>4</v>
      </c>
      <c r="C21" s="204"/>
      <c r="D21" s="204"/>
      <c r="E21" s="204"/>
      <c r="F21" s="204"/>
      <c r="G21" s="204"/>
    </row>
    <row r="22" spans="2:7" x14ac:dyDescent="0.25">
      <c r="B22" s="204" t="s">
        <v>5</v>
      </c>
      <c r="C22" s="204"/>
      <c r="D22" s="204"/>
      <c r="E22" s="204"/>
      <c r="F22" s="204"/>
      <c r="G22" s="204"/>
    </row>
    <row r="23" spans="2:7" x14ac:dyDescent="0.25">
      <c r="B23" s="204"/>
      <c r="C23" s="204"/>
      <c r="D23" s="204"/>
      <c r="E23" s="204"/>
      <c r="F23" s="204"/>
      <c r="G23" s="204"/>
    </row>
    <row r="24" spans="2:7" x14ac:dyDescent="0.25">
      <c r="C24" s="2"/>
      <c r="D24" s="2"/>
      <c r="E24" s="2"/>
      <c r="F24" s="2"/>
      <c r="G24" s="2"/>
    </row>
    <row r="25" spans="2:7" ht="15.75" x14ac:dyDescent="0.25">
      <c r="B25" s="207" t="s">
        <v>100</v>
      </c>
      <c r="C25" s="208"/>
      <c r="D25" s="208"/>
      <c r="E25" s="208"/>
      <c r="F25" s="208"/>
      <c r="G25" s="208"/>
    </row>
    <row r="27" spans="2:7" ht="12.75" customHeight="1" x14ac:dyDescent="0.25">
      <c r="B27" s="204" t="s">
        <v>6</v>
      </c>
      <c r="C27" s="204"/>
      <c r="D27" s="204"/>
      <c r="E27" s="204"/>
      <c r="F27" s="204"/>
      <c r="G27" s="204"/>
    </row>
    <row r="28" spans="2:7" x14ac:dyDescent="0.25">
      <c r="B28" s="204"/>
      <c r="C28" s="204"/>
      <c r="D28" s="204"/>
      <c r="E28" s="204"/>
      <c r="F28" s="204"/>
      <c r="G28" s="204"/>
    </row>
    <row r="29" spans="2:7" x14ac:dyDescent="0.25">
      <c r="B29" s="209" t="s">
        <v>7</v>
      </c>
      <c r="C29" s="209"/>
      <c r="D29" s="209"/>
      <c r="E29" s="209"/>
      <c r="F29" s="209"/>
      <c r="G29" s="209"/>
    </row>
    <row r="30" spans="2:7" ht="12.75" customHeight="1" x14ac:dyDescent="0.25">
      <c r="B30" s="210" t="s">
        <v>8</v>
      </c>
      <c r="C30" s="210"/>
      <c r="D30" s="210"/>
      <c r="E30" s="210"/>
      <c r="F30" s="210"/>
      <c r="G30" s="210"/>
    </row>
    <row r="31" spans="2:7" x14ac:dyDescent="0.25">
      <c r="B31" s="210"/>
      <c r="C31" s="210"/>
      <c r="D31" s="210"/>
      <c r="E31" s="210"/>
      <c r="F31" s="210"/>
      <c r="G31" s="210"/>
    </row>
    <row r="33" spans="1:7" ht="15.75" x14ac:dyDescent="0.25">
      <c r="B33" s="207" t="s">
        <v>9</v>
      </c>
      <c r="C33" s="208"/>
      <c r="D33" s="208"/>
      <c r="E33" s="208"/>
      <c r="F33" s="208"/>
      <c r="G33" s="208"/>
    </row>
    <row r="35" spans="1:7" ht="12.75" customHeight="1" x14ac:dyDescent="0.25">
      <c r="B35" s="204" t="s">
        <v>10</v>
      </c>
      <c r="C35" s="204"/>
      <c r="D35" s="204"/>
      <c r="E35" s="204"/>
      <c r="F35" s="204"/>
      <c r="G35" s="204"/>
    </row>
    <row r="36" spans="1:7" x14ac:dyDescent="0.25">
      <c r="B36" s="209" t="s">
        <v>11</v>
      </c>
      <c r="C36" s="209"/>
      <c r="D36" s="209"/>
      <c r="E36" s="209"/>
      <c r="F36" s="209"/>
      <c r="G36" s="209"/>
    </row>
    <row r="37" spans="1:7" x14ac:dyDescent="0.25">
      <c r="B37" s="204" t="s">
        <v>12</v>
      </c>
      <c r="C37" s="204"/>
      <c r="D37" s="204"/>
      <c r="E37" s="204"/>
      <c r="F37" s="204"/>
      <c r="G37" s="204"/>
    </row>
    <row r="41" spans="1:7" x14ac:dyDescent="0.25">
      <c r="A41" s="156" t="s">
        <v>97</v>
      </c>
    </row>
  </sheetData>
  <mergeCells count="15">
    <mergeCell ref="B35:G35"/>
    <mergeCell ref="B36:G36"/>
    <mergeCell ref="B37:G37"/>
    <mergeCell ref="B22:G23"/>
    <mergeCell ref="B25:G25"/>
    <mergeCell ref="B27:G28"/>
    <mergeCell ref="B29:G29"/>
    <mergeCell ref="B30:G31"/>
    <mergeCell ref="B33:G33"/>
    <mergeCell ref="B21:G21"/>
    <mergeCell ref="A4:G10"/>
    <mergeCell ref="A14:B14"/>
    <mergeCell ref="B17:G17"/>
    <mergeCell ref="B19:G19"/>
    <mergeCell ref="B20:G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54"/>
  <sheetViews>
    <sheetView workbookViewId="0">
      <selection activeCell="R36" sqref="R36:T36"/>
    </sheetView>
  </sheetViews>
  <sheetFormatPr baseColWidth="10" defaultColWidth="2.7109375" defaultRowHeight="14.25" customHeight="1" x14ac:dyDescent="0.25"/>
  <cols>
    <col min="1" max="7" width="2.7109375" style="114"/>
    <col min="8" max="8" width="4.5703125" style="114" customWidth="1"/>
    <col min="9" max="15" width="2.7109375" style="114"/>
    <col min="16" max="16" width="3" style="114" customWidth="1"/>
    <col min="17" max="32" width="2.7109375" style="114"/>
    <col min="33" max="41" width="2.7109375" style="3"/>
    <col min="42" max="42" width="4" style="3" bestFit="1" customWidth="1"/>
    <col min="43" max="95" width="2.7109375" style="3"/>
    <col min="96" max="16384" width="2.7109375" style="114"/>
  </cols>
  <sheetData>
    <row r="1" spans="1:69" s="3" customFormat="1" ht="14.25" customHeight="1" x14ac:dyDescent="0.25">
      <c r="B1" s="260" t="s">
        <v>13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</row>
    <row r="2" spans="1:69" s="3" customFormat="1" ht="14.25" customHeight="1" x14ac:dyDescent="0.25"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</row>
    <row r="3" spans="1:69" s="3" customFormat="1" ht="14.25" customHeight="1" thickBot="1" x14ac:dyDescent="0.3"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</row>
    <row r="4" spans="1:69" s="3" customFormat="1" ht="14.25" customHeight="1" thickBot="1" x14ac:dyDescent="0.3">
      <c r="L4" s="213" t="s">
        <v>103</v>
      </c>
      <c r="M4" s="213"/>
      <c r="N4" s="213"/>
      <c r="O4" s="213"/>
      <c r="P4" s="213"/>
      <c r="Q4" s="213"/>
      <c r="R4" s="214"/>
      <c r="S4" s="215"/>
      <c r="T4" s="215"/>
      <c r="U4" s="216"/>
      <c r="W4" s="427" t="s">
        <v>141</v>
      </c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</row>
    <row r="5" spans="1:69" s="3" customFormat="1" ht="14.25" customHeight="1" thickBot="1" x14ac:dyDescent="0.35">
      <c r="Y5" s="4"/>
      <c r="Z5" s="4"/>
      <c r="AA5" s="4"/>
      <c r="AB5" s="4"/>
      <c r="AC5" s="4"/>
    </row>
    <row r="6" spans="1:69" ht="14.25" customHeight="1" x14ac:dyDescent="0.25">
      <c r="A6" s="3"/>
      <c r="B6" s="3"/>
      <c r="C6" s="3"/>
      <c r="D6" s="3"/>
      <c r="E6" s="3"/>
      <c r="F6" s="3"/>
      <c r="G6" s="3"/>
      <c r="H6" s="3"/>
      <c r="I6" s="261" t="s">
        <v>14</v>
      </c>
      <c r="J6" s="262"/>
      <c r="K6" s="262"/>
      <c r="L6" s="262"/>
      <c r="M6" s="262"/>
      <c r="N6" s="262"/>
      <c r="O6" s="262"/>
      <c r="P6" s="263"/>
      <c r="Q6" s="264" t="s">
        <v>15</v>
      </c>
      <c r="R6" s="264"/>
      <c r="S6" s="264"/>
      <c r="T6" s="264"/>
      <c r="U6" s="264"/>
      <c r="V6" s="267" t="s">
        <v>16</v>
      </c>
      <c r="W6" s="267"/>
      <c r="X6" s="267"/>
      <c r="Y6" s="267"/>
      <c r="Z6" s="268"/>
      <c r="AA6" s="3"/>
      <c r="AB6" s="3"/>
      <c r="AC6" s="5"/>
      <c r="AD6" s="5"/>
      <c r="AE6" s="5"/>
      <c r="AF6" s="3"/>
      <c r="BO6" s="6"/>
      <c r="BP6" s="6"/>
      <c r="BQ6" s="6"/>
    </row>
    <row r="7" spans="1:69" ht="14.25" customHeight="1" x14ac:dyDescent="0.25">
      <c r="A7" s="3"/>
      <c r="B7" s="3"/>
      <c r="C7" s="3"/>
      <c r="D7" s="3"/>
      <c r="E7" s="3"/>
      <c r="F7" s="3"/>
      <c r="G7" s="3"/>
      <c r="H7" s="3"/>
      <c r="I7" s="273" t="s">
        <v>17</v>
      </c>
      <c r="J7" s="274"/>
      <c r="K7" s="274"/>
      <c r="L7" s="275"/>
      <c r="M7" s="279" t="s">
        <v>18</v>
      </c>
      <c r="N7" s="279"/>
      <c r="O7" s="279"/>
      <c r="P7" s="279"/>
      <c r="Q7" s="265"/>
      <c r="R7" s="265"/>
      <c r="S7" s="265"/>
      <c r="T7" s="265"/>
      <c r="U7" s="265"/>
      <c r="V7" s="269"/>
      <c r="W7" s="269"/>
      <c r="X7" s="269"/>
      <c r="Y7" s="269"/>
      <c r="Z7" s="270"/>
      <c r="AA7" s="5"/>
      <c r="AB7" s="5"/>
      <c r="AC7" s="5"/>
      <c r="AD7" s="5"/>
      <c r="AE7" s="5"/>
      <c r="AF7" s="5"/>
      <c r="AG7" s="5"/>
      <c r="AH7" s="5"/>
      <c r="BO7" s="7"/>
      <c r="BP7" s="7"/>
      <c r="BQ7" s="7"/>
    </row>
    <row r="8" spans="1:69" ht="14.25" customHeight="1" thickBot="1" x14ac:dyDescent="0.3">
      <c r="A8" s="8"/>
      <c r="B8" s="9"/>
      <c r="C8" s="9"/>
      <c r="D8" s="9"/>
      <c r="E8" s="9"/>
      <c r="F8" s="9"/>
      <c r="G8" s="3"/>
      <c r="H8" s="3"/>
      <c r="I8" s="276"/>
      <c r="J8" s="277"/>
      <c r="K8" s="277"/>
      <c r="L8" s="278"/>
      <c r="M8" s="280"/>
      <c r="N8" s="280"/>
      <c r="O8" s="280"/>
      <c r="P8" s="280"/>
      <c r="Q8" s="266"/>
      <c r="R8" s="266"/>
      <c r="S8" s="266"/>
      <c r="T8" s="266"/>
      <c r="U8" s="266"/>
      <c r="V8" s="271"/>
      <c r="W8" s="271"/>
      <c r="X8" s="271"/>
      <c r="Y8" s="271"/>
      <c r="Z8" s="272"/>
      <c r="AA8" s="5"/>
      <c r="AB8" s="5"/>
      <c r="AC8" s="5"/>
      <c r="AD8" s="5"/>
      <c r="AE8" s="5"/>
      <c r="AF8" s="5"/>
      <c r="AG8" s="5"/>
      <c r="AH8" s="5"/>
      <c r="BO8" s="7"/>
    </row>
    <row r="9" spans="1:69" ht="14.25" customHeight="1" thickBot="1" x14ac:dyDescent="0.3">
      <c r="A9" s="251" t="s">
        <v>19</v>
      </c>
      <c r="B9" s="252"/>
      <c r="C9" s="252"/>
      <c r="D9" s="252"/>
      <c r="E9" s="252"/>
      <c r="F9" s="252"/>
      <c r="G9" s="252"/>
      <c r="H9" s="116" t="s">
        <v>20</v>
      </c>
      <c r="I9" s="253"/>
      <c r="J9" s="254"/>
      <c r="K9" s="254"/>
      <c r="L9" s="255"/>
      <c r="M9" s="253"/>
      <c r="N9" s="254"/>
      <c r="O9" s="254"/>
      <c r="P9" s="255"/>
      <c r="Q9" s="253"/>
      <c r="R9" s="254"/>
      <c r="S9" s="254"/>
      <c r="T9" s="254"/>
      <c r="U9" s="117" t="s">
        <v>21</v>
      </c>
      <c r="V9" s="256">
        <v>0.85</v>
      </c>
      <c r="W9" s="257"/>
      <c r="X9" s="257"/>
      <c r="Y9" s="257"/>
      <c r="Z9" s="258"/>
      <c r="AA9" s="259">
        <f>(I9+M9)*Q9*V9/1000</f>
        <v>0</v>
      </c>
      <c r="AB9" s="259"/>
      <c r="AC9" s="259"/>
      <c r="AD9" s="290" t="s">
        <v>22</v>
      </c>
      <c r="AE9" s="290"/>
      <c r="AF9" s="291"/>
    </row>
    <row r="10" spans="1:69" ht="14.25" customHeight="1" thickBot="1" x14ac:dyDescent="0.3">
      <c r="A10" s="118"/>
      <c r="H10" s="119" t="s">
        <v>20</v>
      </c>
      <c r="I10" s="253"/>
      <c r="J10" s="254"/>
      <c r="K10" s="254"/>
      <c r="L10" s="255"/>
      <c r="M10" s="253"/>
      <c r="N10" s="254"/>
      <c r="O10" s="254"/>
      <c r="P10" s="255"/>
      <c r="Q10" s="253"/>
      <c r="R10" s="254"/>
      <c r="S10" s="254"/>
      <c r="T10" s="254"/>
      <c r="U10" s="120" t="s">
        <v>21</v>
      </c>
      <c r="V10" s="292">
        <v>0.85</v>
      </c>
      <c r="W10" s="293"/>
      <c r="X10" s="293"/>
      <c r="Y10" s="293"/>
      <c r="Z10" s="294"/>
      <c r="AA10" s="295">
        <f>(I10+M10)*Q10*V10/1000</f>
        <v>0</v>
      </c>
      <c r="AB10" s="295"/>
      <c r="AC10" s="295"/>
      <c r="AD10" s="296" t="s">
        <v>22</v>
      </c>
      <c r="AE10" s="296"/>
      <c r="AF10" s="297"/>
      <c r="AT10" s="10"/>
      <c r="AU10" s="10"/>
      <c r="AV10" s="11"/>
      <c r="AW10" s="12"/>
      <c r="AX10" s="13"/>
      <c r="AY10" s="13"/>
      <c r="AZ10" s="12"/>
      <c r="BA10" s="12"/>
      <c r="BB10" s="12"/>
      <c r="BC10" s="12"/>
      <c r="BD10" s="12"/>
      <c r="BE10" s="8"/>
      <c r="BF10" s="8"/>
      <c r="BG10" s="8"/>
      <c r="BJ10" s="14"/>
      <c r="BK10" s="14"/>
      <c r="BL10" s="15"/>
      <c r="BM10" s="15"/>
      <c r="BN10" s="15"/>
      <c r="BO10" s="13"/>
      <c r="BP10" s="13"/>
      <c r="BQ10" s="13"/>
    </row>
    <row r="11" spans="1:69" ht="14.25" customHeight="1" x14ac:dyDescent="0.25">
      <c r="A11" s="118"/>
      <c r="H11" s="119" t="s">
        <v>20</v>
      </c>
      <c r="I11" s="281"/>
      <c r="J11" s="282"/>
      <c r="K11" s="282"/>
      <c r="L11" s="283"/>
      <c r="M11" s="281"/>
      <c r="N11" s="282"/>
      <c r="O11" s="282"/>
      <c r="P11" s="283"/>
      <c r="Q11" s="281"/>
      <c r="R11" s="282"/>
      <c r="S11" s="282"/>
      <c r="T11" s="282"/>
      <c r="U11" s="121" t="s">
        <v>21</v>
      </c>
      <c r="V11" s="284">
        <v>0.85</v>
      </c>
      <c r="W11" s="285"/>
      <c r="X11" s="285"/>
      <c r="Y11" s="285"/>
      <c r="Z11" s="286"/>
      <c r="AA11" s="287">
        <f>(I11+M11)*Q11*V11/1000</f>
        <v>0</v>
      </c>
      <c r="AB11" s="287"/>
      <c r="AC11" s="287"/>
      <c r="AD11" s="288" t="s">
        <v>22</v>
      </c>
      <c r="AE11" s="288"/>
      <c r="AF11" s="289"/>
      <c r="AM11" s="8"/>
      <c r="AN11" s="9"/>
      <c r="AO11" s="9"/>
      <c r="AP11" s="9"/>
      <c r="AQ11" s="9"/>
      <c r="AR11" s="9"/>
      <c r="AS11" s="9"/>
      <c r="AT11" s="16"/>
      <c r="AU11" s="16"/>
      <c r="AV11" s="11"/>
      <c r="AW11" s="12"/>
      <c r="AX11" s="13"/>
      <c r="AY11" s="13"/>
      <c r="AZ11" s="12"/>
      <c r="BA11" s="12"/>
      <c r="BB11" s="12"/>
      <c r="BC11" s="12"/>
      <c r="BD11" s="12"/>
      <c r="BE11" s="8"/>
      <c r="BF11" s="8"/>
      <c r="BG11" s="8"/>
      <c r="BH11" s="12"/>
      <c r="BI11" s="12"/>
      <c r="BJ11" s="12"/>
      <c r="BK11" s="12"/>
      <c r="BL11" s="17"/>
      <c r="BM11" s="17"/>
      <c r="BN11" s="17"/>
      <c r="BO11" s="13"/>
      <c r="BP11" s="13"/>
      <c r="BQ11" s="13"/>
    </row>
    <row r="12" spans="1:69" ht="14.25" customHeight="1" thickBot="1" x14ac:dyDescent="0.3">
      <c r="A12" s="118"/>
      <c r="I12" s="122"/>
      <c r="J12" s="115"/>
      <c r="K12" s="115"/>
      <c r="L12" s="115"/>
      <c r="M12" s="123"/>
      <c r="N12" s="115"/>
      <c r="O12" s="115"/>
      <c r="P12" s="124"/>
      <c r="U12" s="124"/>
      <c r="V12" s="122"/>
      <c r="W12" s="115"/>
      <c r="X12" s="236" t="s">
        <v>23</v>
      </c>
      <c r="Y12" s="236"/>
      <c r="Z12" s="298"/>
      <c r="AA12" s="299">
        <f>AA9+AA10+AA11</f>
        <v>0</v>
      </c>
      <c r="AB12" s="299"/>
      <c r="AC12" s="299"/>
      <c r="AD12" s="300" t="s">
        <v>22</v>
      </c>
      <c r="AE12" s="300"/>
      <c r="AF12" s="301"/>
      <c r="AM12" s="8"/>
      <c r="AN12" s="9"/>
      <c r="AO12" s="9"/>
      <c r="AP12" s="9"/>
      <c r="AQ12" s="9"/>
      <c r="AR12" s="9"/>
      <c r="AS12" s="9"/>
      <c r="AT12" s="16"/>
      <c r="AU12" s="16"/>
      <c r="AV12" s="11"/>
      <c r="AW12" s="12"/>
      <c r="AX12" s="13"/>
      <c r="AY12" s="13"/>
      <c r="AZ12" s="12"/>
      <c r="BA12" s="12"/>
      <c r="BB12" s="12"/>
      <c r="BC12" s="12"/>
      <c r="BD12" s="12"/>
      <c r="BE12" s="8"/>
      <c r="BF12" s="8"/>
      <c r="BG12" s="8"/>
      <c r="BH12" s="12"/>
      <c r="BI12" s="12"/>
      <c r="BJ12" s="12"/>
      <c r="BK12" s="12"/>
      <c r="BL12" s="17"/>
      <c r="BM12" s="17"/>
      <c r="BN12" s="17"/>
      <c r="BO12" s="13"/>
      <c r="BP12" s="13"/>
      <c r="BQ12" s="13"/>
    </row>
    <row r="13" spans="1:69" ht="14.25" customHeight="1" thickBot="1" x14ac:dyDescent="0.3">
      <c r="A13" s="251" t="s">
        <v>24</v>
      </c>
      <c r="B13" s="252"/>
      <c r="C13" s="252"/>
      <c r="D13" s="252"/>
      <c r="E13" s="252"/>
      <c r="F13" s="252"/>
      <c r="G13" s="252"/>
      <c r="H13" s="116" t="s">
        <v>20</v>
      </c>
      <c r="I13" s="253"/>
      <c r="J13" s="254"/>
      <c r="K13" s="254"/>
      <c r="L13" s="255"/>
      <c r="M13" s="253"/>
      <c r="N13" s="254"/>
      <c r="O13" s="254"/>
      <c r="P13" s="255"/>
      <c r="Q13" s="253"/>
      <c r="R13" s="254"/>
      <c r="S13" s="254"/>
      <c r="T13" s="254"/>
      <c r="U13" s="117" t="s">
        <v>21</v>
      </c>
      <c r="V13" s="256">
        <v>0.85</v>
      </c>
      <c r="W13" s="257"/>
      <c r="X13" s="257"/>
      <c r="Y13" s="257"/>
      <c r="Z13" s="258"/>
      <c r="AA13" s="259">
        <f>(I13+M13)*Q13*V13/1000</f>
        <v>0</v>
      </c>
      <c r="AB13" s="259"/>
      <c r="AC13" s="259"/>
      <c r="AD13" s="290" t="s">
        <v>22</v>
      </c>
      <c r="AE13" s="290"/>
      <c r="AF13" s="291"/>
      <c r="AM13" s="8"/>
      <c r="AN13" s="9"/>
      <c r="AO13" s="9"/>
      <c r="AP13" s="9"/>
      <c r="AQ13" s="9"/>
      <c r="AR13" s="9"/>
      <c r="AS13" s="9"/>
      <c r="AT13" s="16"/>
      <c r="AU13" s="16"/>
      <c r="AV13" s="11"/>
      <c r="AW13" s="12"/>
      <c r="AX13" s="13"/>
      <c r="AY13" s="13"/>
      <c r="AZ13" s="12"/>
      <c r="BA13" s="12"/>
      <c r="BB13" s="12"/>
      <c r="BC13" s="12"/>
      <c r="BD13" s="12"/>
      <c r="BE13" s="8"/>
      <c r="BF13" s="8"/>
      <c r="BG13" s="8"/>
      <c r="BH13" s="12"/>
      <c r="BI13" s="12"/>
      <c r="BJ13" s="12"/>
      <c r="BK13" s="12"/>
      <c r="BL13" s="17"/>
      <c r="BM13" s="17"/>
      <c r="BN13" s="17"/>
      <c r="BO13" s="13"/>
      <c r="BP13" s="13"/>
      <c r="BQ13" s="13"/>
    </row>
    <row r="14" spans="1:69" ht="14.25" customHeight="1" thickBot="1" x14ac:dyDescent="0.3">
      <c r="A14" s="118"/>
      <c r="H14" s="119" t="s">
        <v>20</v>
      </c>
      <c r="I14" s="253"/>
      <c r="J14" s="254"/>
      <c r="K14" s="254"/>
      <c r="L14" s="255"/>
      <c r="M14" s="253"/>
      <c r="N14" s="254"/>
      <c r="O14" s="254"/>
      <c r="P14" s="255"/>
      <c r="Q14" s="253"/>
      <c r="R14" s="254"/>
      <c r="S14" s="254"/>
      <c r="T14" s="254"/>
      <c r="U14" s="120" t="s">
        <v>21</v>
      </c>
      <c r="V14" s="292">
        <v>0.85</v>
      </c>
      <c r="W14" s="293"/>
      <c r="X14" s="293"/>
      <c r="Y14" s="293"/>
      <c r="Z14" s="294"/>
      <c r="AA14" s="295">
        <f>(I14+M14)*Q14*V14/1000</f>
        <v>0</v>
      </c>
      <c r="AB14" s="295"/>
      <c r="AC14" s="295"/>
      <c r="AD14" s="296" t="s">
        <v>22</v>
      </c>
      <c r="AE14" s="296"/>
      <c r="AF14" s="297"/>
    </row>
    <row r="15" spans="1:69" ht="14.25" customHeight="1" x14ac:dyDescent="0.25">
      <c r="A15" s="118"/>
      <c r="H15" s="119" t="s">
        <v>20</v>
      </c>
      <c r="I15" s="281"/>
      <c r="J15" s="282"/>
      <c r="K15" s="282"/>
      <c r="L15" s="283"/>
      <c r="M15" s="281"/>
      <c r="N15" s="282"/>
      <c r="O15" s="282"/>
      <c r="P15" s="283"/>
      <c r="Q15" s="281"/>
      <c r="R15" s="282"/>
      <c r="S15" s="282"/>
      <c r="T15" s="282"/>
      <c r="U15" s="121" t="s">
        <v>21</v>
      </c>
      <c r="V15" s="284">
        <v>0.85</v>
      </c>
      <c r="W15" s="285"/>
      <c r="X15" s="285"/>
      <c r="Y15" s="285"/>
      <c r="Z15" s="286"/>
      <c r="AA15" s="287">
        <f>(I15+M15)*Q15*V15/1000</f>
        <v>0</v>
      </c>
      <c r="AB15" s="287"/>
      <c r="AC15" s="287"/>
      <c r="AD15" s="288" t="s">
        <v>22</v>
      </c>
      <c r="AE15" s="288"/>
      <c r="AF15" s="289"/>
      <c r="BO15" s="6"/>
      <c r="BP15" s="6"/>
      <c r="BQ15" s="6"/>
    </row>
    <row r="16" spans="1:69" ht="14.25" customHeight="1" thickBot="1" x14ac:dyDescent="0.35">
      <c r="A16" s="118"/>
      <c r="I16" s="122"/>
      <c r="J16" s="115"/>
      <c r="K16" s="115"/>
      <c r="L16" s="124"/>
      <c r="M16" s="122"/>
      <c r="N16" s="115"/>
      <c r="O16" s="115"/>
      <c r="P16" s="124"/>
      <c r="U16" s="124"/>
      <c r="V16" s="122"/>
      <c r="W16" s="115"/>
      <c r="X16" s="236" t="s">
        <v>23</v>
      </c>
      <c r="Y16" s="236"/>
      <c r="Z16" s="298"/>
      <c r="AA16" s="299">
        <f>AA13+AA14+AA15</f>
        <v>0</v>
      </c>
      <c r="AB16" s="299"/>
      <c r="AC16" s="299"/>
      <c r="AD16" s="300" t="s">
        <v>22</v>
      </c>
      <c r="AE16" s="300"/>
      <c r="AF16" s="301"/>
      <c r="AL16" s="18"/>
      <c r="AM16" s="18"/>
      <c r="BO16" s="7"/>
      <c r="BP16" s="7"/>
      <c r="BQ16" s="7"/>
    </row>
    <row r="17" spans="1:69" ht="14.25" customHeight="1" thickBot="1" x14ac:dyDescent="0.3">
      <c r="A17" s="251" t="s">
        <v>25</v>
      </c>
      <c r="B17" s="252"/>
      <c r="C17" s="252"/>
      <c r="D17" s="252"/>
      <c r="E17" s="252"/>
      <c r="F17" s="252"/>
      <c r="G17" s="252"/>
      <c r="H17" s="116" t="s">
        <v>20</v>
      </c>
      <c r="I17" s="253"/>
      <c r="J17" s="254"/>
      <c r="K17" s="254"/>
      <c r="L17" s="255"/>
      <c r="M17" s="253"/>
      <c r="N17" s="254"/>
      <c r="O17" s="254"/>
      <c r="P17" s="255"/>
      <c r="Q17" s="253"/>
      <c r="R17" s="254"/>
      <c r="S17" s="254"/>
      <c r="T17" s="254"/>
      <c r="U17" s="117" t="s">
        <v>21</v>
      </c>
      <c r="V17" s="302"/>
      <c r="W17" s="303"/>
      <c r="X17" s="303"/>
      <c r="Y17" s="303"/>
      <c r="Z17" s="304"/>
      <c r="AA17" s="259">
        <f>(I17+M17)*Q17*V17/1000</f>
        <v>0</v>
      </c>
      <c r="AB17" s="259"/>
      <c r="AC17" s="259"/>
      <c r="AD17" s="290" t="s">
        <v>22</v>
      </c>
      <c r="AE17" s="290"/>
      <c r="AF17" s="291"/>
      <c r="AM17" s="8"/>
      <c r="AN17" s="9"/>
      <c r="AO17" s="9"/>
      <c r="AP17" s="9"/>
      <c r="AQ17" s="9"/>
      <c r="AR17" s="9"/>
      <c r="AS17" s="9"/>
      <c r="AT17" s="16"/>
      <c r="AU17" s="16"/>
      <c r="AV17" s="11"/>
      <c r="AW17" s="12"/>
      <c r="AX17" s="13"/>
      <c r="AY17" s="13"/>
      <c r="AZ17" s="12"/>
      <c r="BA17" s="12"/>
      <c r="BB17" s="12"/>
      <c r="BC17" s="12"/>
      <c r="BD17" s="12"/>
      <c r="BE17" s="8"/>
      <c r="BF17" s="8"/>
      <c r="BG17" s="8"/>
      <c r="BH17" s="12"/>
      <c r="BI17" s="12"/>
      <c r="BJ17" s="12"/>
      <c r="BK17" s="12"/>
      <c r="BL17" s="17"/>
      <c r="BM17" s="17"/>
      <c r="BN17" s="17"/>
      <c r="BO17" s="13"/>
      <c r="BP17" s="13"/>
      <c r="BQ17" s="13"/>
    </row>
    <row r="18" spans="1:69" ht="14.25" customHeight="1" thickBot="1" x14ac:dyDescent="0.3">
      <c r="A18" s="118"/>
      <c r="H18" s="119" t="s">
        <v>20</v>
      </c>
      <c r="I18" s="253"/>
      <c r="J18" s="254"/>
      <c r="K18" s="254"/>
      <c r="L18" s="255"/>
      <c r="M18" s="253"/>
      <c r="N18" s="254"/>
      <c r="O18" s="254"/>
      <c r="P18" s="255"/>
      <c r="Q18" s="253"/>
      <c r="R18" s="254"/>
      <c r="S18" s="254"/>
      <c r="T18" s="254"/>
      <c r="U18" s="120" t="s">
        <v>21</v>
      </c>
      <c r="V18" s="308"/>
      <c r="W18" s="309"/>
      <c r="X18" s="309"/>
      <c r="Y18" s="309"/>
      <c r="Z18" s="310"/>
      <c r="AA18" s="295">
        <f>(I18+M18)*Q18*V18/1000</f>
        <v>0</v>
      </c>
      <c r="AB18" s="295"/>
      <c r="AC18" s="295"/>
      <c r="AD18" s="296" t="s">
        <v>22</v>
      </c>
      <c r="AE18" s="296"/>
      <c r="AF18" s="297"/>
    </row>
    <row r="19" spans="1:69" ht="14.25" customHeight="1" x14ac:dyDescent="0.25">
      <c r="A19" s="118"/>
      <c r="H19" s="119" t="s">
        <v>20</v>
      </c>
      <c r="I19" s="281"/>
      <c r="J19" s="282"/>
      <c r="K19" s="282"/>
      <c r="L19" s="283"/>
      <c r="M19" s="281"/>
      <c r="N19" s="282"/>
      <c r="O19" s="282"/>
      <c r="P19" s="283"/>
      <c r="Q19" s="281"/>
      <c r="R19" s="282"/>
      <c r="S19" s="282"/>
      <c r="T19" s="282"/>
      <c r="U19" s="121" t="s">
        <v>21</v>
      </c>
      <c r="V19" s="305"/>
      <c r="W19" s="306"/>
      <c r="X19" s="306"/>
      <c r="Y19" s="306"/>
      <c r="Z19" s="307"/>
      <c r="AA19" s="287">
        <f>(I19+M19)*Q19*V19/1000</f>
        <v>0</v>
      </c>
      <c r="AB19" s="287"/>
      <c r="AC19" s="287"/>
      <c r="AD19" s="288" t="s">
        <v>22</v>
      </c>
      <c r="AE19" s="288"/>
      <c r="AF19" s="289"/>
      <c r="AM19" s="8"/>
      <c r="AW19" s="12"/>
      <c r="AX19" s="13"/>
      <c r="AY19" s="13"/>
      <c r="AZ19" s="12"/>
      <c r="BA19" s="12"/>
      <c r="BB19" s="12"/>
      <c r="BC19" s="12"/>
      <c r="BD19" s="12"/>
      <c r="BE19" s="8"/>
      <c r="BF19" s="8"/>
      <c r="BG19" s="8"/>
      <c r="BH19" s="12"/>
      <c r="BI19" s="12"/>
      <c r="BJ19" s="12"/>
      <c r="BK19" s="12"/>
      <c r="BL19" s="17"/>
      <c r="BM19" s="17"/>
      <c r="BN19" s="17"/>
      <c r="BO19" s="13"/>
      <c r="BP19" s="13"/>
      <c r="BQ19" s="13"/>
    </row>
    <row r="20" spans="1:69" ht="14.25" customHeight="1" thickBot="1" x14ac:dyDescent="0.3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236" t="s">
        <v>23</v>
      </c>
      <c r="Y20" s="236"/>
      <c r="Z20" s="236"/>
      <c r="AA20" s="299">
        <f>AA17+AA18+AA19</f>
        <v>0</v>
      </c>
      <c r="AB20" s="299"/>
      <c r="AC20" s="299"/>
      <c r="AD20" s="300" t="s">
        <v>22</v>
      </c>
      <c r="AE20" s="300"/>
      <c r="AF20" s="301"/>
    </row>
    <row r="21" spans="1:69" ht="14.25" customHeight="1" x14ac:dyDescent="0.25">
      <c r="A21" s="221" t="s">
        <v>94</v>
      </c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115"/>
      <c r="R21" s="115"/>
      <c r="S21" s="115"/>
      <c r="T21" s="115"/>
      <c r="U21" s="115"/>
      <c r="V21" s="115"/>
      <c r="W21" s="115"/>
      <c r="X21" s="127"/>
      <c r="Y21" s="127"/>
      <c r="Z21" s="127"/>
      <c r="AA21" s="128"/>
      <c r="AB21" s="128"/>
      <c r="AC21" s="128"/>
      <c r="AD21" s="129"/>
      <c r="AE21" s="129"/>
      <c r="AF21" s="130"/>
    </row>
    <row r="22" spans="1:69" ht="14.25" customHeight="1" x14ac:dyDescent="0.25">
      <c r="A22" s="223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AD22" s="115"/>
      <c r="AE22" s="115"/>
      <c r="AF22" s="131"/>
    </row>
    <row r="23" spans="1:69" ht="14.25" customHeight="1" x14ac:dyDescent="0.25">
      <c r="A23" s="118"/>
      <c r="B23" s="311" t="s">
        <v>26</v>
      </c>
      <c r="C23" s="312"/>
      <c r="D23" s="312"/>
      <c r="E23" s="312"/>
      <c r="F23" s="312"/>
      <c r="G23" s="312"/>
      <c r="H23" s="312"/>
      <c r="I23" s="229" t="s">
        <v>149</v>
      </c>
      <c r="J23" s="229"/>
      <c r="K23" s="132" t="s">
        <v>27</v>
      </c>
      <c r="L23" s="229" t="s">
        <v>150</v>
      </c>
      <c r="M23" s="229"/>
      <c r="N23" s="132" t="s">
        <v>27</v>
      </c>
      <c r="O23" s="229" t="s">
        <v>151</v>
      </c>
      <c r="P23" s="229"/>
      <c r="Q23" s="133" t="s">
        <v>28</v>
      </c>
      <c r="R23" s="313" t="str">
        <f>IF(I23="L","-",I23*L23*O23)</f>
        <v>-</v>
      </c>
      <c r="S23" s="313"/>
      <c r="T23" s="313"/>
      <c r="U23" s="313"/>
      <c r="V23" s="314" t="s">
        <v>29</v>
      </c>
      <c r="W23" s="314"/>
      <c r="X23" s="240" t="s">
        <v>30</v>
      </c>
      <c r="Y23" s="240"/>
      <c r="Z23" s="240"/>
      <c r="AA23" s="241" t="str">
        <f>IF(R23="-","0",R23*190/1000)</f>
        <v>0</v>
      </c>
      <c r="AB23" s="241"/>
      <c r="AC23" s="241"/>
      <c r="AD23" s="242" t="s">
        <v>22</v>
      </c>
      <c r="AE23" s="242"/>
      <c r="AF23" s="243"/>
    </row>
    <row r="24" spans="1:69" ht="14.25" customHeight="1" x14ac:dyDescent="0.25">
      <c r="A24" s="118"/>
      <c r="B24" s="227" t="s">
        <v>31</v>
      </c>
      <c r="C24" s="228"/>
      <c r="D24" s="228"/>
      <c r="E24" s="228"/>
      <c r="F24" s="228"/>
      <c r="G24" s="228"/>
      <c r="H24" s="228"/>
      <c r="I24" s="229" t="s">
        <v>149</v>
      </c>
      <c r="J24" s="229"/>
      <c r="K24" s="134" t="s">
        <v>27</v>
      </c>
      <c r="L24" s="229" t="s">
        <v>150</v>
      </c>
      <c r="M24" s="229"/>
      <c r="N24" s="134" t="s">
        <v>27</v>
      </c>
      <c r="O24" s="229" t="s">
        <v>151</v>
      </c>
      <c r="P24" s="229"/>
      <c r="Q24" s="135" t="s">
        <v>28</v>
      </c>
      <c r="R24" s="315" t="str">
        <f>IF(I24="L","-",I24*L24*O24)</f>
        <v>-</v>
      </c>
      <c r="S24" s="315"/>
      <c r="T24" s="315"/>
      <c r="U24" s="315"/>
      <c r="V24" s="316" t="s">
        <v>29</v>
      </c>
      <c r="W24" s="316"/>
      <c r="X24" s="317" t="s">
        <v>30</v>
      </c>
      <c r="Y24" s="317"/>
      <c r="Z24" s="317"/>
      <c r="AA24" s="295" t="str">
        <f>IF(R24="-","0",R24*190/1000)</f>
        <v>0</v>
      </c>
      <c r="AB24" s="295"/>
      <c r="AC24" s="295"/>
      <c r="AD24" s="296" t="s">
        <v>22</v>
      </c>
      <c r="AE24" s="296"/>
      <c r="AF24" s="297"/>
    </row>
    <row r="25" spans="1:69" ht="14.25" customHeight="1" x14ac:dyDescent="0.25">
      <c r="A25" s="118"/>
      <c r="B25" s="318" t="s">
        <v>32</v>
      </c>
      <c r="C25" s="319"/>
      <c r="D25" s="319"/>
      <c r="E25" s="319"/>
      <c r="F25" s="319"/>
      <c r="G25" s="319"/>
      <c r="H25" s="319"/>
      <c r="I25" s="229" t="s">
        <v>149</v>
      </c>
      <c r="J25" s="229"/>
      <c r="K25" s="136" t="s">
        <v>27</v>
      </c>
      <c r="L25" s="229" t="s">
        <v>150</v>
      </c>
      <c r="M25" s="229"/>
      <c r="N25" s="136" t="s">
        <v>27</v>
      </c>
      <c r="O25" s="229" t="s">
        <v>151</v>
      </c>
      <c r="P25" s="229"/>
      <c r="Q25" s="137" t="s">
        <v>28</v>
      </c>
      <c r="R25" s="320" t="str">
        <f>IF(I25="L","-",I25*L25*O25)</f>
        <v>-</v>
      </c>
      <c r="S25" s="320"/>
      <c r="T25" s="320"/>
      <c r="U25" s="320"/>
      <c r="V25" s="321" t="s">
        <v>29</v>
      </c>
      <c r="W25" s="321"/>
      <c r="X25" s="322" t="s">
        <v>30</v>
      </c>
      <c r="Y25" s="322"/>
      <c r="Z25" s="322"/>
      <c r="AA25" s="323" t="str">
        <f>IF(R25="-","0",R25*190/1000)</f>
        <v>0</v>
      </c>
      <c r="AB25" s="323"/>
      <c r="AC25" s="323"/>
      <c r="AD25" s="324" t="s">
        <v>22</v>
      </c>
      <c r="AE25" s="324"/>
      <c r="AF25" s="325"/>
    </row>
    <row r="26" spans="1:69" ht="14.25" customHeight="1" thickBot="1" x14ac:dyDescent="0.3">
      <c r="A26" s="118"/>
      <c r="X26" s="326" t="s">
        <v>23</v>
      </c>
      <c r="Y26" s="326"/>
      <c r="Z26" s="326"/>
      <c r="AA26" s="327">
        <f>AA23+AA24+AA25</f>
        <v>0</v>
      </c>
      <c r="AB26" s="327"/>
      <c r="AC26" s="327"/>
      <c r="AD26" s="328" t="s">
        <v>22</v>
      </c>
      <c r="AE26" s="328"/>
      <c r="AF26" s="329"/>
    </row>
    <row r="27" spans="1:69" ht="14.25" customHeight="1" x14ac:dyDescent="0.3">
      <c r="A27" s="230" t="s">
        <v>106</v>
      </c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138"/>
      <c r="Z27" s="138"/>
      <c r="AA27" s="138"/>
      <c r="AB27" s="138"/>
      <c r="AC27" s="138"/>
      <c r="AD27" s="138"/>
      <c r="AE27" s="138"/>
      <c r="AF27" s="139"/>
      <c r="AM27" s="19"/>
      <c r="AN27" s="19"/>
      <c r="AO27" s="19"/>
      <c r="AP27" s="19"/>
      <c r="AQ27" s="19"/>
      <c r="AR27" s="19"/>
      <c r="AS27" s="19"/>
      <c r="AT27" s="19"/>
      <c r="BG27" s="20"/>
      <c r="BH27" s="20"/>
      <c r="BI27" s="20"/>
      <c r="BJ27" s="20"/>
      <c r="BK27" s="20"/>
    </row>
    <row r="28" spans="1:69" ht="14.25" customHeight="1" x14ac:dyDescent="0.25">
      <c r="A28" s="232"/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AD28" s="115"/>
      <c r="AE28" s="115"/>
      <c r="AF28" s="131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I28" s="20"/>
      <c r="BJ28" s="20"/>
      <c r="BK28" s="20"/>
    </row>
    <row r="29" spans="1:69" ht="14.25" customHeight="1" x14ac:dyDescent="0.3">
      <c r="A29" s="118"/>
      <c r="B29" s="166" t="s">
        <v>26</v>
      </c>
      <c r="C29" s="171"/>
      <c r="D29" s="171"/>
      <c r="E29" s="171"/>
      <c r="F29" s="331"/>
      <c r="G29" s="331"/>
      <c r="H29" s="331"/>
      <c r="I29" s="229" t="s">
        <v>149</v>
      </c>
      <c r="J29" s="229"/>
      <c r="K29" s="133" t="s">
        <v>27</v>
      </c>
      <c r="L29" s="229" t="s">
        <v>150</v>
      </c>
      <c r="M29" s="229"/>
      <c r="N29" s="133" t="s">
        <v>27</v>
      </c>
      <c r="O29" s="229" t="s">
        <v>151</v>
      </c>
      <c r="P29" s="229"/>
      <c r="Q29" s="133" t="s">
        <v>28</v>
      </c>
      <c r="R29" s="330" t="str">
        <f>IF(I29="L","-",I29*L29*O29)</f>
        <v>-</v>
      </c>
      <c r="S29" s="330"/>
      <c r="T29" s="330"/>
      <c r="U29" s="330"/>
      <c r="V29" s="314" t="s">
        <v>29</v>
      </c>
      <c r="W29" s="314"/>
      <c r="X29" s="240" t="s">
        <v>30</v>
      </c>
      <c r="Y29" s="240"/>
      <c r="Z29" s="240"/>
      <c r="AA29" s="241" t="str">
        <f>IF(R29="-","0",R29*220/1000)</f>
        <v>0</v>
      </c>
      <c r="AB29" s="241"/>
      <c r="AC29" s="241"/>
      <c r="AD29" s="242" t="s">
        <v>22</v>
      </c>
      <c r="AE29" s="242"/>
      <c r="AF29" s="243"/>
      <c r="AL29" s="19"/>
    </row>
    <row r="30" spans="1:69" ht="14.25" customHeight="1" x14ac:dyDescent="0.25">
      <c r="A30" s="118"/>
      <c r="B30" s="167" t="s">
        <v>31</v>
      </c>
      <c r="C30" s="168"/>
      <c r="D30" s="168"/>
      <c r="E30" s="168"/>
      <c r="F30" s="211"/>
      <c r="G30" s="211"/>
      <c r="H30" s="211"/>
      <c r="I30" s="229" t="s">
        <v>149</v>
      </c>
      <c r="J30" s="229"/>
      <c r="K30" s="135" t="s">
        <v>27</v>
      </c>
      <c r="L30" s="229" t="s">
        <v>150</v>
      </c>
      <c r="M30" s="229"/>
      <c r="N30" s="135" t="s">
        <v>27</v>
      </c>
      <c r="O30" s="229" t="s">
        <v>151</v>
      </c>
      <c r="P30" s="229"/>
      <c r="Q30" s="135" t="s">
        <v>28</v>
      </c>
      <c r="R30" s="344" t="str">
        <f>IF(I30="L","-",I30*L30*O30)</f>
        <v>-</v>
      </c>
      <c r="S30" s="344"/>
      <c r="T30" s="344"/>
      <c r="U30" s="344"/>
      <c r="V30" s="316" t="s">
        <v>29</v>
      </c>
      <c r="W30" s="316"/>
      <c r="X30" s="317" t="s">
        <v>30</v>
      </c>
      <c r="Y30" s="317"/>
      <c r="Z30" s="317"/>
      <c r="AA30" s="295" t="str">
        <f>IF(R30="-","0",R30*220/1000)</f>
        <v>0</v>
      </c>
      <c r="AB30" s="295"/>
      <c r="AC30" s="295"/>
      <c r="AD30" s="296" t="s">
        <v>22</v>
      </c>
      <c r="AE30" s="296"/>
      <c r="AF30" s="297"/>
    </row>
    <row r="31" spans="1:69" ht="14.25" customHeight="1" x14ac:dyDescent="0.25">
      <c r="A31" s="118"/>
      <c r="B31" s="172" t="s">
        <v>32</v>
      </c>
      <c r="C31" s="173"/>
      <c r="D31" s="173"/>
      <c r="E31" s="173"/>
      <c r="F31" s="212"/>
      <c r="G31" s="212"/>
      <c r="H31" s="212"/>
      <c r="I31" s="229" t="s">
        <v>149</v>
      </c>
      <c r="J31" s="229"/>
      <c r="K31" s="137" t="s">
        <v>27</v>
      </c>
      <c r="L31" s="229" t="s">
        <v>150</v>
      </c>
      <c r="M31" s="229"/>
      <c r="N31" s="137" t="s">
        <v>27</v>
      </c>
      <c r="O31" s="229" t="s">
        <v>151</v>
      </c>
      <c r="P31" s="229"/>
      <c r="Q31" s="137" t="s">
        <v>28</v>
      </c>
      <c r="R31" s="345" t="str">
        <f>IF(I31="L","-",I31*L31*O31)</f>
        <v>-</v>
      </c>
      <c r="S31" s="345"/>
      <c r="T31" s="345"/>
      <c r="U31" s="345"/>
      <c r="V31" s="321" t="s">
        <v>29</v>
      </c>
      <c r="W31" s="321"/>
      <c r="X31" s="346" t="s">
        <v>30</v>
      </c>
      <c r="Y31" s="346"/>
      <c r="Z31" s="346"/>
      <c r="AA31" s="323" t="str">
        <f>IF(R31="-","0",R31*220/1000)</f>
        <v>0</v>
      </c>
      <c r="AB31" s="323"/>
      <c r="AC31" s="323"/>
      <c r="AD31" s="324" t="s">
        <v>22</v>
      </c>
      <c r="AE31" s="324"/>
      <c r="AF31" s="325"/>
    </row>
    <row r="32" spans="1:69" ht="14.25" customHeight="1" thickBot="1" x14ac:dyDescent="0.3">
      <c r="A32" s="125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236" t="s">
        <v>23</v>
      </c>
      <c r="Y32" s="236"/>
      <c r="Z32" s="236"/>
      <c r="AA32" s="237">
        <f>AA29+AA30+AA31</f>
        <v>0</v>
      </c>
      <c r="AB32" s="237"/>
      <c r="AC32" s="237"/>
      <c r="AD32" s="238" t="s">
        <v>22</v>
      </c>
      <c r="AE32" s="238"/>
      <c r="AF32" s="239"/>
    </row>
    <row r="33" spans="1:66" ht="18.75" customHeight="1" x14ac:dyDescent="0.25">
      <c r="A33" s="234" t="s">
        <v>102</v>
      </c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AF33" s="139"/>
    </row>
    <row r="34" spans="1:66" ht="50.25" customHeight="1" x14ac:dyDescent="0.25">
      <c r="A34" s="162"/>
      <c r="B34" s="163"/>
      <c r="C34" s="163"/>
      <c r="D34" s="163"/>
      <c r="E34" s="163"/>
      <c r="F34" s="217" t="s">
        <v>101</v>
      </c>
      <c r="G34" s="217"/>
      <c r="H34" s="217"/>
      <c r="I34" s="225" t="s">
        <v>85</v>
      </c>
      <c r="J34" s="225"/>
      <c r="K34" s="225"/>
      <c r="L34" s="225"/>
      <c r="M34" s="226" t="s">
        <v>86</v>
      </c>
      <c r="N34" s="226"/>
      <c r="O34" s="226"/>
      <c r="P34" s="226"/>
      <c r="Q34" s="226"/>
      <c r="R34" s="248" t="s">
        <v>93</v>
      </c>
      <c r="S34" s="249"/>
      <c r="T34" s="249"/>
      <c r="U34" s="249"/>
      <c r="V34" s="250"/>
      <c r="AF34" s="131"/>
    </row>
    <row r="35" spans="1:66" ht="14.25" customHeight="1" x14ac:dyDescent="0.25">
      <c r="A35" s="162"/>
      <c r="B35" s="166" t="s">
        <v>89</v>
      </c>
      <c r="C35" s="166"/>
      <c r="D35" s="166"/>
      <c r="E35" s="166"/>
      <c r="F35" s="218"/>
      <c r="G35" s="219"/>
      <c r="H35" s="220"/>
      <c r="I35" s="218"/>
      <c r="J35" s="219"/>
      <c r="K35" s="220"/>
      <c r="L35" s="165" t="s">
        <v>87</v>
      </c>
      <c r="M35" s="244"/>
      <c r="N35" s="245"/>
      <c r="O35" s="246"/>
      <c r="P35" s="247" t="s">
        <v>134</v>
      </c>
      <c r="Q35" s="247"/>
      <c r="R35" s="244"/>
      <c r="S35" s="245"/>
      <c r="T35" s="245"/>
      <c r="U35" s="247" t="s">
        <v>134</v>
      </c>
      <c r="V35" s="247"/>
      <c r="W35" s="164"/>
      <c r="X35" s="240" t="s">
        <v>30</v>
      </c>
      <c r="Y35" s="240"/>
      <c r="Z35" s="240"/>
      <c r="AA35" s="241">
        <f>I35*R35</f>
        <v>0</v>
      </c>
      <c r="AB35" s="241"/>
      <c r="AC35" s="241"/>
      <c r="AD35" s="242" t="s">
        <v>22</v>
      </c>
      <c r="AE35" s="242"/>
      <c r="AF35" s="243"/>
    </row>
    <row r="36" spans="1:66" ht="14.25" customHeight="1" x14ac:dyDescent="0.25">
      <c r="A36" s="162"/>
      <c r="B36" s="167" t="s">
        <v>90</v>
      </c>
      <c r="C36" s="168"/>
      <c r="D36" s="168"/>
      <c r="E36" s="168"/>
      <c r="F36" s="218"/>
      <c r="G36" s="219"/>
      <c r="H36" s="220"/>
      <c r="I36" s="218"/>
      <c r="J36" s="219"/>
      <c r="K36" s="220"/>
      <c r="L36" s="165" t="s">
        <v>87</v>
      </c>
      <c r="M36" s="244"/>
      <c r="N36" s="245"/>
      <c r="O36" s="246"/>
      <c r="P36" s="247" t="s">
        <v>134</v>
      </c>
      <c r="Q36" s="247"/>
      <c r="R36" s="244"/>
      <c r="S36" s="245"/>
      <c r="T36" s="245"/>
      <c r="U36" s="247" t="s">
        <v>134</v>
      </c>
      <c r="V36" s="247"/>
      <c r="W36" s="164"/>
      <c r="X36" s="240" t="s">
        <v>30</v>
      </c>
      <c r="Y36" s="240"/>
      <c r="Z36" s="240"/>
      <c r="AA36" s="241">
        <f t="shared" ref="AA36:AA38" si="0">I36*R36</f>
        <v>0</v>
      </c>
      <c r="AB36" s="241"/>
      <c r="AC36" s="241"/>
      <c r="AD36" s="242" t="s">
        <v>22</v>
      </c>
      <c r="AE36" s="242"/>
      <c r="AF36" s="243"/>
    </row>
    <row r="37" spans="1:66" ht="14.25" customHeight="1" x14ac:dyDescent="0.25">
      <c r="A37" s="162"/>
      <c r="B37" s="167" t="s">
        <v>91</v>
      </c>
      <c r="C37" s="168"/>
      <c r="D37" s="168"/>
      <c r="E37" s="168"/>
      <c r="F37" s="218"/>
      <c r="G37" s="219"/>
      <c r="H37" s="220"/>
      <c r="I37" s="218"/>
      <c r="J37" s="219"/>
      <c r="K37" s="220"/>
      <c r="L37" s="165" t="s">
        <v>87</v>
      </c>
      <c r="M37" s="244"/>
      <c r="N37" s="245"/>
      <c r="O37" s="246"/>
      <c r="P37" s="247" t="s">
        <v>134</v>
      </c>
      <c r="Q37" s="247"/>
      <c r="R37" s="244"/>
      <c r="S37" s="245"/>
      <c r="T37" s="245"/>
      <c r="U37" s="247" t="s">
        <v>134</v>
      </c>
      <c r="V37" s="247"/>
      <c r="W37" s="164"/>
      <c r="X37" s="240" t="s">
        <v>30</v>
      </c>
      <c r="Y37" s="240"/>
      <c r="Z37" s="240"/>
      <c r="AA37" s="241">
        <f t="shared" si="0"/>
        <v>0</v>
      </c>
      <c r="AB37" s="241"/>
      <c r="AC37" s="241"/>
      <c r="AD37" s="242" t="s">
        <v>22</v>
      </c>
      <c r="AE37" s="242"/>
      <c r="AF37" s="243"/>
    </row>
    <row r="38" spans="1:66" ht="14.25" customHeight="1" x14ac:dyDescent="0.25">
      <c r="A38" s="162"/>
      <c r="B38" s="167" t="s">
        <v>92</v>
      </c>
      <c r="C38" s="168"/>
      <c r="D38" s="168"/>
      <c r="E38" s="168"/>
      <c r="F38" s="218"/>
      <c r="G38" s="219"/>
      <c r="H38" s="220"/>
      <c r="I38" s="218"/>
      <c r="J38" s="219"/>
      <c r="K38" s="220"/>
      <c r="L38" s="165" t="s">
        <v>87</v>
      </c>
      <c r="M38" s="244"/>
      <c r="N38" s="245"/>
      <c r="O38" s="246"/>
      <c r="P38" s="247" t="s">
        <v>134</v>
      </c>
      <c r="Q38" s="247"/>
      <c r="R38" s="244"/>
      <c r="S38" s="245"/>
      <c r="T38" s="245"/>
      <c r="U38" s="247" t="s">
        <v>134</v>
      </c>
      <c r="V38" s="247"/>
      <c r="W38" s="164"/>
      <c r="X38" s="240" t="s">
        <v>30</v>
      </c>
      <c r="Y38" s="240"/>
      <c r="Z38" s="240"/>
      <c r="AA38" s="241">
        <f t="shared" si="0"/>
        <v>0</v>
      </c>
      <c r="AB38" s="241"/>
      <c r="AC38" s="241"/>
      <c r="AD38" s="242" t="s">
        <v>22</v>
      </c>
      <c r="AE38" s="242"/>
      <c r="AF38" s="243"/>
    </row>
    <row r="39" spans="1:66" ht="14.25" customHeight="1" thickBot="1" x14ac:dyDescent="0.3">
      <c r="A39" s="125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236" t="s">
        <v>23</v>
      </c>
      <c r="Y39" s="236"/>
      <c r="Z39" s="236"/>
      <c r="AA39" s="237">
        <f>AA35+AA36+AA37+AA38</f>
        <v>0</v>
      </c>
      <c r="AB39" s="237"/>
      <c r="AC39" s="237"/>
      <c r="AD39" s="238" t="s">
        <v>22</v>
      </c>
      <c r="AE39" s="238"/>
      <c r="AF39" s="239"/>
    </row>
    <row r="40" spans="1:66" ht="14.25" customHeight="1" x14ac:dyDescent="0.25">
      <c r="A40" s="332" t="s">
        <v>33</v>
      </c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6">
        <f>AA12+AA16+AA20+AA26+AA32+AA39</f>
        <v>0</v>
      </c>
      <c r="AA40" s="336"/>
      <c r="AB40" s="336"/>
      <c r="AC40" s="336"/>
      <c r="AD40" s="338" t="s">
        <v>34</v>
      </c>
      <c r="AE40" s="338"/>
      <c r="AF40" s="339"/>
    </row>
    <row r="41" spans="1:66" ht="14.25" customHeight="1" thickBot="1" x14ac:dyDescent="0.35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7"/>
      <c r="AA41" s="337"/>
      <c r="AB41" s="337"/>
      <c r="AC41" s="337"/>
      <c r="AD41" s="340"/>
      <c r="AE41" s="340"/>
      <c r="AF41" s="34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66" ht="14.25" customHeight="1" x14ac:dyDescent="0.3">
      <c r="A42" s="342" t="s">
        <v>88</v>
      </c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J42" s="7"/>
      <c r="AK42" s="7"/>
      <c r="AL42" s="7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</row>
    <row r="43" spans="1:66" ht="14.25" customHeight="1" x14ac:dyDescent="0.25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1:66" ht="14.25" customHeight="1" x14ac:dyDescent="0.25">
      <c r="AJ44" s="7"/>
      <c r="AK44" s="7"/>
      <c r="AL44" s="7"/>
      <c r="AM44" s="7"/>
      <c r="AN44" s="7"/>
      <c r="AO44" s="7"/>
      <c r="AP44" s="23"/>
      <c r="AQ44" s="23"/>
      <c r="AR44" s="23"/>
      <c r="AS44" s="23"/>
      <c r="AT44" s="23"/>
      <c r="AU44" s="23"/>
      <c r="AV44" s="24"/>
      <c r="AW44" s="24"/>
      <c r="AX44" s="24"/>
      <c r="AY44" s="24"/>
      <c r="AZ44" s="24"/>
      <c r="BA44" s="24"/>
      <c r="BB44" s="24"/>
      <c r="BC44" s="24"/>
      <c r="BD44" s="25"/>
      <c r="BE44" s="25"/>
      <c r="BF44" s="25"/>
      <c r="BG44" s="13"/>
      <c r="BH44" s="13"/>
      <c r="BI44" s="13"/>
      <c r="BJ44" s="7"/>
      <c r="BK44" s="7"/>
      <c r="BL44" s="7"/>
      <c r="BM44" s="7"/>
      <c r="BN44" s="7"/>
    </row>
    <row r="45" spans="1:66" ht="14.25" customHeight="1" x14ac:dyDescent="0.3">
      <c r="AJ45" s="7"/>
      <c r="AK45" s="7"/>
      <c r="AL45" s="26"/>
      <c r="AM45" s="7"/>
      <c r="AN45" s="27"/>
      <c r="AO45" s="27"/>
      <c r="AP45" s="23"/>
      <c r="AQ45" s="23"/>
      <c r="AR45" s="23"/>
      <c r="AS45" s="23"/>
      <c r="AT45" s="23"/>
      <c r="AU45" s="23"/>
      <c r="AV45" s="23"/>
      <c r="AW45" s="24"/>
      <c r="AX45" s="24"/>
      <c r="AY45" s="24"/>
      <c r="AZ45" s="24"/>
      <c r="BA45" s="24"/>
      <c r="BB45" s="24"/>
      <c r="BC45" s="24"/>
      <c r="BD45" s="25"/>
      <c r="BE45" s="25"/>
      <c r="BF45" s="25"/>
      <c r="BG45" s="13"/>
      <c r="BH45" s="13"/>
      <c r="BI45" s="13"/>
      <c r="BJ45" s="7"/>
      <c r="BK45" s="7"/>
      <c r="BL45" s="7"/>
      <c r="BM45" s="7"/>
      <c r="BN45" s="7"/>
    </row>
    <row r="46" spans="1:66" ht="14.25" customHeight="1" x14ac:dyDescent="0.3">
      <c r="AJ46" s="7"/>
      <c r="AK46" s="7"/>
      <c r="AL46" s="22"/>
      <c r="AM46" s="7"/>
      <c r="AN46" s="7"/>
      <c r="AO46" s="7"/>
      <c r="AP46" s="23"/>
      <c r="AQ46" s="23"/>
      <c r="AR46" s="23"/>
      <c r="AS46" s="23"/>
      <c r="AT46" s="23"/>
      <c r="AU46" s="23"/>
      <c r="AV46" s="23"/>
      <c r="AW46" s="24"/>
      <c r="AX46" s="24"/>
      <c r="AY46" s="24"/>
      <c r="AZ46" s="24"/>
      <c r="BA46" s="24"/>
      <c r="BB46" s="24"/>
      <c r="BC46" s="24"/>
      <c r="BD46" s="25"/>
      <c r="BE46" s="25"/>
      <c r="BF46" s="25"/>
      <c r="BG46" s="13"/>
      <c r="BH46" s="13"/>
      <c r="BI46" s="13"/>
      <c r="BJ46" s="7"/>
      <c r="BK46" s="7"/>
      <c r="BL46" s="7"/>
      <c r="BM46" s="7"/>
      <c r="BN46" s="7"/>
    </row>
    <row r="47" spans="1:66" ht="14.25" customHeight="1" x14ac:dyDescent="0.25"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23"/>
      <c r="AW47" s="7"/>
      <c r="AX47" s="7"/>
      <c r="AY47" s="7"/>
      <c r="AZ47" s="23"/>
      <c r="BA47" s="23"/>
      <c r="BB47" s="23"/>
      <c r="BC47" s="23"/>
      <c r="BD47" s="28"/>
      <c r="BE47" s="28"/>
      <c r="BF47" s="28"/>
      <c r="BG47" s="10"/>
      <c r="BH47" s="10"/>
      <c r="BI47" s="10"/>
      <c r="BJ47" s="7"/>
      <c r="BK47" s="7"/>
      <c r="BL47" s="7"/>
      <c r="BM47" s="7"/>
      <c r="BN47" s="7"/>
    </row>
    <row r="48" spans="1:66" ht="14.25" customHeight="1" x14ac:dyDescent="0.25">
      <c r="AJ48" s="7"/>
      <c r="AK48" s="7"/>
      <c r="AL48" s="7"/>
      <c r="AM48" s="7"/>
      <c r="AN48" s="7"/>
      <c r="AO48" s="7"/>
      <c r="AP48" s="23"/>
      <c r="AQ48" s="23"/>
      <c r="AR48" s="23"/>
      <c r="AS48" s="23"/>
      <c r="AT48" s="23"/>
      <c r="AU48" s="23"/>
      <c r="AV48" s="23"/>
      <c r="AW48" s="24"/>
      <c r="AX48" s="24"/>
      <c r="AY48" s="24"/>
      <c r="AZ48" s="24"/>
      <c r="BA48" s="24"/>
      <c r="BB48" s="24"/>
      <c r="BC48" s="24"/>
      <c r="BD48" s="25"/>
      <c r="BE48" s="25"/>
      <c r="BF48" s="25"/>
      <c r="BG48" s="13"/>
      <c r="BH48" s="13"/>
      <c r="BI48" s="13"/>
      <c r="BJ48" s="7"/>
      <c r="BK48" s="7"/>
      <c r="BL48" s="7"/>
      <c r="BM48" s="7"/>
      <c r="BN48" s="7"/>
    </row>
    <row r="49" spans="36:66" ht="14.25" customHeight="1" x14ac:dyDescent="0.25"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23"/>
      <c r="AW49" s="7"/>
      <c r="AX49" s="7"/>
      <c r="AY49" s="7"/>
      <c r="AZ49" s="23"/>
      <c r="BA49" s="23"/>
      <c r="BB49" s="23"/>
      <c r="BC49" s="23"/>
      <c r="BD49" s="28"/>
      <c r="BE49" s="28"/>
      <c r="BF49" s="28"/>
      <c r="BG49" s="10"/>
      <c r="BH49" s="10"/>
      <c r="BI49" s="10"/>
      <c r="BJ49" s="7"/>
      <c r="BK49" s="7"/>
      <c r="BL49" s="7"/>
      <c r="BM49" s="7"/>
      <c r="BN49" s="7"/>
    </row>
    <row r="50" spans="36:66" ht="14.25" customHeight="1" x14ac:dyDescent="0.25">
      <c r="AJ50" s="7"/>
      <c r="AK50" s="7"/>
      <c r="AL50" s="7"/>
      <c r="AM50" s="7"/>
      <c r="AN50" s="7"/>
      <c r="AO50" s="7"/>
      <c r="AP50" s="23"/>
      <c r="AQ50" s="23"/>
      <c r="AR50" s="23"/>
      <c r="AS50" s="23"/>
      <c r="AT50" s="23"/>
      <c r="AU50" s="23"/>
      <c r="AV50" s="24"/>
      <c r="AW50" s="24"/>
      <c r="AX50" s="24"/>
      <c r="AY50" s="24"/>
      <c r="AZ50" s="24"/>
      <c r="BA50" s="24"/>
      <c r="BB50" s="24"/>
      <c r="BC50" s="24"/>
      <c r="BD50" s="25"/>
      <c r="BE50" s="25"/>
      <c r="BF50" s="25"/>
      <c r="BG50" s="13"/>
      <c r="BH50" s="13"/>
      <c r="BI50" s="13"/>
      <c r="BJ50" s="7"/>
      <c r="BK50" s="7"/>
      <c r="BL50" s="7"/>
      <c r="BM50" s="7"/>
      <c r="BN50" s="7"/>
    </row>
    <row r="51" spans="36:66" ht="14.25" customHeight="1" x14ac:dyDescent="0.25">
      <c r="AJ51" s="7"/>
      <c r="AK51" s="7"/>
      <c r="AL51" s="7"/>
      <c r="AM51" s="7"/>
      <c r="AN51" s="7"/>
      <c r="AO51" s="7"/>
      <c r="AP51" s="23"/>
      <c r="AQ51" s="23"/>
      <c r="AR51" s="23"/>
      <c r="AS51" s="23"/>
      <c r="AT51" s="23"/>
      <c r="AU51" s="23"/>
      <c r="AV51" s="23"/>
      <c r="AW51" s="24"/>
      <c r="AX51" s="24"/>
      <c r="AY51" s="24"/>
      <c r="AZ51" s="24"/>
      <c r="BA51" s="24"/>
      <c r="BB51" s="24"/>
      <c r="BC51" s="24"/>
      <c r="BD51" s="25"/>
      <c r="BE51" s="25"/>
      <c r="BF51" s="25"/>
      <c r="BG51" s="13"/>
      <c r="BH51" s="13"/>
      <c r="BI51" s="13"/>
      <c r="BJ51" s="7"/>
      <c r="BK51" s="7"/>
      <c r="BL51" s="7"/>
      <c r="BM51" s="7"/>
      <c r="BN51" s="7"/>
    </row>
    <row r="52" spans="36:66" ht="14.25" customHeight="1" x14ac:dyDescent="0.25">
      <c r="AJ52" s="7"/>
      <c r="AK52" s="7"/>
      <c r="AL52" s="7"/>
      <c r="AM52" s="7"/>
      <c r="AN52" s="7"/>
      <c r="AO52" s="7"/>
      <c r="AP52" s="23"/>
      <c r="AQ52" s="23"/>
      <c r="AR52" s="23"/>
      <c r="AS52" s="7"/>
      <c r="AT52" s="7"/>
      <c r="AU52" s="7"/>
      <c r="AV52" s="23"/>
      <c r="AW52" s="7"/>
      <c r="AX52" s="7"/>
      <c r="AY52" s="7"/>
      <c r="AZ52" s="7"/>
      <c r="BA52" s="23"/>
      <c r="BB52" s="23"/>
      <c r="BC52" s="23"/>
      <c r="BD52" s="29"/>
      <c r="BE52" s="29"/>
      <c r="BF52" s="29"/>
      <c r="BG52" s="10"/>
      <c r="BH52" s="10"/>
      <c r="BI52" s="10"/>
      <c r="BJ52" s="7"/>
      <c r="BK52" s="7"/>
      <c r="BL52" s="7"/>
      <c r="BM52" s="7"/>
      <c r="BN52" s="7"/>
    </row>
    <row r="53" spans="36:66" ht="14.25" customHeight="1" x14ac:dyDescent="0.25"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</row>
    <row r="54" spans="36:66" ht="14.25" customHeight="1" x14ac:dyDescent="0.25"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</row>
  </sheetData>
  <sheetProtection password="CD25" sheet="1" objects="1" scenarios="1"/>
  <mergeCells count="185">
    <mergeCell ref="I36:K36"/>
    <mergeCell ref="W4:AJ4"/>
    <mergeCell ref="F29:H29"/>
    <mergeCell ref="A40:Y41"/>
    <mergeCell ref="Z40:AC41"/>
    <mergeCell ref="AD40:AF41"/>
    <mergeCell ref="A42:AF43"/>
    <mergeCell ref="R30:U30"/>
    <mergeCell ref="V30:W30"/>
    <mergeCell ref="AA31:AC31"/>
    <mergeCell ref="AD31:AF31"/>
    <mergeCell ref="X32:Z32"/>
    <mergeCell ref="AA32:AC32"/>
    <mergeCell ref="AD32:AF32"/>
    <mergeCell ref="X30:Z30"/>
    <mergeCell ref="AA30:AC30"/>
    <mergeCell ref="AD30:AF30"/>
    <mergeCell ref="R31:U31"/>
    <mergeCell ref="V31:W31"/>
    <mergeCell ref="X31:Z31"/>
    <mergeCell ref="U37:V37"/>
    <mergeCell ref="AA35:AC35"/>
    <mergeCell ref="AD35:AF35"/>
    <mergeCell ref="X36:Z36"/>
    <mergeCell ref="AA36:AC36"/>
    <mergeCell ref="AD36:AF36"/>
    <mergeCell ref="X26:Z26"/>
    <mergeCell ref="AA26:AC26"/>
    <mergeCell ref="AD26:AF26"/>
    <mergeCell ref="I29:J29"/>
    <mergeCell ref="L29:M29"/>
    <mergeCell ref="O29:P29"/>
    <mergeCell ref="R29:U29"/>
    <mergeCell ref="V29:W29"/>
    <mergeCell ref="X29:Z29"/>
    <mergeCell ref="AA29:AC29"/>
    <mergeCell ref="AD29:AF29"/>
    <mergeCell ref="AA24:AC24"/>
    <mergeCell ref="AD24:AF24"/>
    <mergeCell ref="B25:H25"/>
    <mergeCell ref="I25:J25"/>
    <mergeCell ref="L25:M25"/>
    <mergeCell ref="O25:P25"/>
    <mergeCell ref="R25:U25"/>
    <mergeCell ref="V25:W25"/>
    <mergeCell ref="X25:Z25"/>
    <mergeCell ref="AA25:AC25"/>
    <mergeCell ref="AD25:AF25"/>
    <mergeCell ref="AA20:AC20"/>
    <mergeCell ref="AD20:AF20"/>
    <mergeCell ref="B23:H23"/>
    <mergeCell ref="I23:J23"/>
    <mergeCell ref="L23:M23"/>
    <mergeCell ref="O23:P23"/>
    <mergeCell ref="R23:U23"/>
    <mergeCell ref="V23:W23"/>
    <mergeCell ref="X23:Z23"/>
    <mergeCell ref="AA23:AC23"/>
    <mergeCell ref="AD23:AF23"/>
    <mergeCell ref="AA17:AC17"/>
    <mergeCell ref="AD17:AF17"/>
    <mergeCell ref="I19:L19"/>
    <mergeCell ref="M19:P19"/>
    <mergeCell ref="Q19:T19"/>
    <mergeCell ref="V19:Z19"/>
    <mergeCell ref="AA19:AC19"/>
    <mergeCell ref="AD19:AF19"/>
    <mergeCell ref="I18:L18"/>
    <mergeCell ref="M18:P18"/>
    <mergeCell ref="Q18:T18"/>
    <mergeCell ref="V18:Z18"/>
    <mergeCell ref="AA18:AC18"/>
    <mergeCell ref="AD18:AF18"/>
    <mergeCell ref="AA15:AC15"/>
    <mergeCell ref="AD15:AF15"/>
    <mergeCell ref="I14:L14"/>
    <mergeCell ref="M14:P14"/>
    <mergeCell ref="Q14:T14"/>
    <mergeCell ref="V14:Z14"/>
    <mergeCell ref="AA14:AC14"/>
    <mergeCell ref="AD14:AF14"/>
    <mergeCell ref="X16:Z16"/>
    <mergeCell ref="AA16:AC16"/>
    <mergeCell ref="AD16:AF16"/>
    <mergeCell ref="AA12:AC12"/>
    <mergeCell ref="AD12:AF12"/>
    <mergeCell ref="A13:G13"/>
    <mergeCell ref="I13:L13"/>
    <mergeCell ref="M13:P13"/>
    <mergeCell ref="Q13:T13"/>
    <mergeCell ref="V13:Z13"/>
    <mergeCell ref="AA13:AC13"/>
    <mergeCell ref="AD13:AF13"/>
    <mergeCell ref="AA9:AC9"/>
    <mergeCell ref="B1:AF3"/>
    <mergeCell ref="I6:P6"/>
    <mergeCell ref="Q6:U8"/>
    <mergeCell ref="V6:Z8"/>
    <mergeCell ref="I7:L8"/>
    <mergeCell ref="M7:P8"/>
    <mergeCell ref="I11:L11"/>
    <mergeCell ref="M11:P11"/>
    <mergeCell ref="Q11:T11"/>
    <mergeCell ref="V11:Z11"/>
    <mergeCell ref="AA11:AC11"/>
    <mergeCell ref="AD11:AF11"/>
    <mergeCell ref="AD9:AF9"/>
    <mergeCell ref="I10:L10"/>
    <mergeCell ref="M10:P10"/>
    <mergeCell ref="Q10:T10"/>
    <mergeCell ref="V10:Z10"/>
    <mergeCell ref="AA10:AC10"/>
    <mergeCell ref="AD10:AF10"/>
    <mergeCell ref="R34:V34"/>
    <mergeCell ref="P35:Q35"/>
    <mergeCell ref="U35:V35"/>
    <mergeCell ref="M35:O35"/>
    <mergeCell ref="R35:T35"/>
    <mergeCell ref="A9:G9"/>
    <mergeCell ref="I9:L9"/>
    <mergeCell ref="M9:P9"/>
    <mergeCell ref="Q9:T9"/>
    <mergeCell ref="V9:Z9"/>
    <mergeCell ref="X12:Z12"/>
    <mergeCell ref="I15:L15"/>
    <mergeCell ref="M15:P15"/>
    <mergeCell ref="Q15:T15"/>
    <mergeCell ref="V15:Z15"/>
    <mergeCell ref="A17:G17"/>
    <mergeCell ref="I17:L17"/>
    <mergeCell ref="M17:P17"/>
    <mergeCell ref="Q17:T17"/>
    <mergeCell ref="V17:Z17"/>
    <mergeCell ref="X20:Z20"/>
    <mergeCell ref="R24:U24"/>
    <mergeCell ref="V24:W24"/>
    <mergeCell ref="X24:Z24"/>
    <mergeCell ref="I35:K35"/>
    <mergeCell ref="X39:Z39"/>
    <mergeCell ref="AA39:AC39"/>
    <mergeCell ref="AD39:AF39"/>
    <mergeCell ref="X38:Z38"/>
    <mergeCell ref="AA38:AC38"/>
    <mergeCell ref="AD38:AF38"/>
    <mergeCell ref="I38:K38"/>
    <mergeCell ref="M38:O38"/>
    <mergeCell ref="P38:Q38"/>
    <mergeCell ref="R38:T38"/>
    <mergeCell ref="U38:V38"/>
    <mergeCell ref="X37:Z37"/>
    <mergeCell ref="AA37:AC37"/>
    <mergeCell ref="AD37:AF37"/>
    <mergeCell ref="I37:K37"/>
    <mergeCell ref="M37:O37"/>
    <mergeCell ref="P37:Q37"/>
    <mergeCell ref="R37:T37"/>
    <mergeCell ref="M36:O36"/>
    <mergeCell ref="P36:Q36"/>
    <mergeCell ref="R36:T36"/>
    <mergeCell ref="U36:V36"/>
    <mergeCell ref="X35:Z35"/>
    <mergeCell ref="F30:H30"/>
    <mergeCell ref="F31:H31"/>
    <mergeCell ref="L4:Q4"/>
    <mergeCell ref="R4:U4"/>
    <mergeCell ref="F34:H34"/>
    <mergeCell ref="F35:H35"/>
    <mergeCell ref="F36:H36"/>
    <mergeCell ref="F38:H38"/>
    <mergeCell ref="F37:H37"/>
    <mergeCell ref="A21:P22"/>
    <mergeCell ref="I34:L34"/>
    <mergeCell ref="M34:Q34"/>
    <mergeCell ref="B24:H24"/>
    <mergeCell ref="I24:J24"/>
    <mergeCell ref="L24:M24"/>
    <mergeCell ref="O24:P24"/>
    <mergeCell ref="I30:J30"/>
    <mergeCell ref="L30:M30"/>
    <mergeCell ref="O30:P30"/>
    <mergeCell ref="I31:J31"/>
    <mergeCell ref="L31:M31"/>
    <mergeCell ref="O31:P31"/>
    <mergeCell ref="A27:X28"/>
    <mergeCell ref="A33:V33"/>
  </mergeCells>
  <dataValidations count="1">
    <dataValidation type="list" allowBlank="1" showInputMessage="1" showErrorMessage="1" sqref="F35:H38">
      <formula1>"oui,non"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D34" sqref="D34"/>
    </sheetView>
  </sheetViews>
  <sheetFormatPr baseColWidth="10" defaultRowHeight="15" x14ac:dyDescent="0.25"/>
  <cols>
    <col min="1" max="1" width="26.85546875" bestFit="1" customWidth="1"/>
    <col min="2" max="2" width="18.5703125" bestFit="1" customWidth="1"/>
    <col min="4" max="4" width="10" customWidth="1"/>
    <col min="5" max="5" width="10.140625" customWidth="1"/>
    <col min="6" max="6" width="8.140625" bestFit="1" customWidth="1"/>
    <col min="7" max="7" width="14.140625" bestFit="1" customWidth="1"/>
    <col min="8" max="8" width="15.7109375" bestFit="1" customWidth="1"/>
    <col min="257" max="257" width="26.85546875" bestFit="1" customWidth="1"/>
    <col min="258" max="258" width="18.5703125" bestFit="1" customWidth="1"/>
    <col min="260" max="260" width="8.5703125" bestFit="1" customWidth="1"/>
    <col min="261" max="261" width="8.5703125" customWidth="1"/>
    <col min="262" max="262" width="8.140625" bestFit="1" customWidth="1"/>
    <col min="263" max="263" width="14.140625" bestFit="1" customWidth="1"/>
    <col min="264" max="264" width="15.7109375" bestFit="1" customWidth="1"/>
    <col min="513" max="513" width="26.85546875" bestFit="1" customWidth="1"/>
    <col min="514" max="514" width="18.5703125" bestFit="1" customWidth="1"/>
    <col min="516" max="516" width="8.5703125" bestFit="1" customWidth="1"/>
    <col min="517" max="517" width="8.5703125" customWidth="1"/>
    <col min="518" max="518" width="8.140625" bestFit="1" customWidth="1"/>
    <col min="519" max="519" width="14.140625" bestFit="1" customWidth="1"/>
    <col min="520" max="520" width="15.7109375" bestFit="1" customWidth="1"/>
    <col min="769" max="769" width="26.85546875" bestFit="1" customWidth="1"/>
    <col min="770" max="770" width="18.5703125" bestFit="1" customWidth="1"/>
    <col min="772" max="772" width="8.5703125" bestFit="1" customWidth="1"/>
    <col min="773" max="773" width="8.5703125" customWidth="1"/>
    <col min="774" max="774" width="8.140625" bestFit="1" customWidth="1"/>
    <col min="775" max="775" width="14.140625" bestFit="1" customWidth="1"/>
    <col min="776" max="776" width="15.7109375" bestFit="1" customWidth="1"/>
    <col min="1025" max="1025" width="26.85546875" bestFit="1" customWidth="1"/>
    <col min="1026" max="1026" width="18.5703125" bestFit="1" customWidth="1"/>
    <col min="1028" max="1028" width="8.5703125" bestFit="1" customWidth="1"/>
    <col min="1029" max="1029" width="8.5703125" customWidth="1"/>
    <col min="1030" max="1030" width="8.140625" bestFit="1" customWidth="1"/>
    <col min="1031" max="1031" width="14.140625" bestFit="1" customWidth="1"/>
    <col min="1032" max="1032" width="15.7109375" bestFit="1" customWidth="1"/>
    <col min="1281" max="1281" width="26.85546875" bestFit="1" customWidth="1"/>
    <col min="1282" max="1282" width="18.5703125" bestFit="1" customWidth="1"/>
    <col min="1284" max="1284" width="8.5703125" bestFit="1" customWidth="1"/>
    <col min="1285" max="1285" width="8.5703125" customWidth="1"/>
    <col min="1286" max="1286" width="8.140625" bestFit="1" customWidth="1"/>
    <col min="1287" max="1287" width="14.140625" bestFit="1" customWidth="1"/>
    <col min="1288" max="1288" width="15.7109375" bestFit="1" customWidth="1"/>
    <col min="1537" max="1537" width="26.85546875" bestFit="1" customWidth="1"/>
    <col min="1538" max="1538" width="18.5703125" bestFit="1" customWidth="1"/>
    <col min="1540" max="1540" width="8.5703125" bestFit="1" customWidth="1"/>
    <col min="1541" max="1541" width="8.5703125" customWidth="1"/>
    <col min="1542" max="1542" width="8.140625" bestFit="1" customWidth="1"/>
    <col min="1543" max="1543" width="14.140625" bestFit="1" customWidth="1"/>
    <col min="1544" max="1544" width="15.7109375" bestFit="1" customWidth="1"/>
    <col min="1793" max="1793" width="26.85546875" bestFit="1" customWidth="1"/>
    <col min="1794" max="1794" width="18.5703125" bestFit="1" customWidth="1"/>
    <col min="1796" max="1796" width="8.5703125" bestFit="1" customWidth="1"/>
    <col min="1797" max="1797" width="8.5703125" customWidth="1"/>
    <col min="1798" max="1798" width="8.140625" bestFit="1" customWidth="1"/>
    <col min="1799" max="1799" width="14.140625" bestFit="1" customWidth="1"/>
    <col min="1800" max="1800" width="15.7109375" bestFit="1" customWidth="1"/>
    <col min="2049" max="2049" width="26.85546875" bestFit="1" customWidth="1"/>
    <col min="2050" max="2050" width="18.5703125" bestFit="1" customWidth="1"/>
    <col min="2052" max="2052" width="8.5703125" bestFit="1" customWidth="1"/>
    <col min="2053" max="2053" width="8.5703125" customWidth="1"/>
    <col min="2054" max="2054" width="8.140625" bestFit="1" customWidth="1"/>
    <col min="2055" max="2055" width="14.140625" bestFit="1" customWidth="1"/>
    <col min="2056" max="2056" width="15.7109375" bestFit="1" customWidth="1"/>
    <col min="2305" max="2305" width="26.85546875" bestFit="1" customWidth="1"/>
    <col min="2306" max="2306" width="18.5703125" bestFit="1" customWidth="1"/>
    <col min="2308" max="2308" width="8.5703125" bestFit="1" customWidth="1"/>
    <col min="2309" max="2309" width="8.5703125" customWidth="1"/>
    <col min="2310" max="2310" width="8.140625" bestFit="1" customWidth="1"/>
    <col min="2311" max="2311" width="14.140625" bestFit="1" customWidth="1"/>
    <col min="2312" max="2312" width="15.7109375" bestFit="1" customWidth="1"/>
    <col min="2561" max="2561" width="26.85546875" bestFit="1" customWidth="1"/>
    <col min="2562" max="2562" width="18.5703125" bestFit="1" customWidth="1"/>
    <col min="2564" max="2564" width="8.5703125" bestFit="1" customWidth="1"/>
    <col min="2565" max="2565" width="8.5703125" customWidth="1"/>
    <col min="2566" max="2566" width="8.140625" bestFit="1" customWidth="1"/>
    <col min="2567" max="2567" width="14.140625" bestFit="1" customWidth="1"/>
    <col min="2568" max="2568" width="15.7109375" bestFit="1" customWidth="1"/>
    <col min="2817" max="2817" width="26.85546875" bestFit="1" customWidth="1"/>
    <col min="2818" max="2818" width="18.5703125" bestFit="1" customWidth="1"/>
    <col min="2820" max="2820" width="8.5703125" bestFit="1" customWidth="1"/>
    <col min="2821" max="2821" width="8.5703125" customWidth="1"/>
    <col min="2822" max="2822" width="8.140625" bestFit="1" customWidth="1"/>
    <col min="2823" max="2823" width="14.140625" bestFit="1" customWidth="1"/>
    <col min="2824" max="2824" width="15.7109375" bestFit="1" customWidth="1"/>
    <col min="3073" max="3073" width="26.85546875" bestFit="1" customWidth="1"/>
    <col min="3074" max="3074" width="18.5703125" bestFit="1" customWidth="1"/>
    <col min="3076" max="3076" width="8.5703125" bestFit="1" customWidth="1"/>
    <col min="3077" max="3077" width="8.5703125" customWidth="1"/>
    <col min="3078" max="3078" width="8.140625" bestFit="1" customWidth="1"/>
    <col min="3079" max="3079" width="14.140625" bestFit="1" customWidth="1"/>
    <col min="3080" max="3080" width="15.7109375" bestFit="1" customWidth="1"/>
    <col min="3329" max="3329" width="26.85546875" bestFit="1" customWidth="1"/>
    <col min="3330" max="3330" width="18.5703125" bestFit="1" customWidth="1"/>
    <col min="3332" max="3332" width="8.5703125" bestFit="1" customWidth="1"/>
    <col min="3333" max="3333" width="8.5703125" customWidth="1"/>
    <col min="3334" max="3334" width="8.140625" bestFit="1" customWidth="1"/>
    <col min="3335" max="3335" width="14.140625" bestFit="1" customWidth="1"/>
    <col min="3336" max="3336" width="15.7109375" bestFit="1" customWidth="1"/>
    <col min="3585" max="3585" width="26.85546875" bestFit="1" customWidth="1"/>
    <col min="3586" max="3586" width="18.5703125" bestFit="1" customWidth="1"/>
    <col min="3588" max="3588" width="8.5703125" bestFit="1" customWidth="1"/>
    <col min="3589" max="3589" width="8.5703125" customWidth="1"/>
    <col min="3590" max="3590" width="8.140625" bestFit="1" customWidth="1"/>
    <col min="3591" max="3591" width="14.140625" bestFit="1" customWidth="1"/>
    <col min="3592" max="3592" width="15.7109375" bestFit="1" customWidth="1"/>
    <col min="3841" max="3841" width="26.85546875" bestFit="1" customWidth="1"/>
    <col min="3842" max="3842" width="18.5703125" bestFit="1" customWidth="1"/>
    <col min="3844" max="3844" width="8.5703125" bestFit="1" customWidth="1"/>
    <col min="3845" max="3845" width="8.5703125" customWidth="1"/>
    <col min="3846" max="3846" width="8.140625" bestFit="1" customWidth="1"/>
    <col min="3847" max="3847" width="14.140625" bestFit="1" customWidth="1"/>
    <col min="3848" max="3848" width="15.7109375" bestFit="1" customWidth="1"/>
    <col min="4097" max="4097" width="26.85546875" bestFit="1" customWidth="1"/>
    <col min="4098" max="4098" width="18.5703125" bestFit="1" customWidth="1"/>
    <col min="4100" max="4100" width="8.5703125" bestFit="1" customWidth="1"/>
    <col min="4101" max="4101" width="8.5703125" customWidth="1"/>
    <col min="4102" max="4102" width="8.140625" bestFit="1" customWidth="1"/>
    <col min="4103" max="4103" width="14.140625" bestFit="1" customWidth="1"/>
    <col min="4104" max="4104" width="15.7109375" bestFit="1" customWidth="1"/>
    <col min="4353" max="4353" width="26.85546875" bestFit="1" customWidth="1"/>
    <col min="4354" max="4354" width="18.5703125" bestFit="1" customWidth="1"/>
    <col min="4356" max="4356" width="8.5703125" bestFit="1" customWidth="1"/>
    <col min="4357" max="4357" width="8.5703125" customWidth="1"/>
    <col min="4358" max="4358" width="8.140625" bestFit="1" customWidth="1"/>
    <col min="4359" max="4359" width="14.140625" bestFit="1" customWidth="1"/>
    <col min="4360" max="4360" width="15.7109375" bestFit="1" customWidth="1"/>
    <col min="4609" max="4609" width="26.85546875" bestFit="1" customWidth="1"/>
    <col min="4610" max="4610" width="18.5703125" bestFit="1" customWidth="1"/>
    <col min="4612" max="4612" width="8.5703125" bestFit="1" customWidth="1"/>
    <col min="4613" max="4613" width="8.5703125" customWidth="1"/>
    <col min="4614" max="4614" width="8.140625" bestFit="1" customWidth="1"/>
    <col min="4615" max="4615" width="14.140625" bestFit="1" customWidth="1"/>
    <col min="4616" max="4616" width="15.7109375" bestFit="1" customWidth="1"/>
    <col min="4865" max="4865" width="26.85546875" bestFit="1" customWidth="1"/>
    <col min="4866" max="4866" width="18.5703125" bestFit="1" customWidth="1"/>
    <col min="4868" max="4868" width="8.5703125" bestFit="1" customWidth="1"/>
    <col min="4869" max="4869" width="8.5703125" customWidth="1"/>
    <col min="4870" max="4870" width="8.140625" bestFit="1" customWidth="1"/>
    <col min="4871" max="4871" width="14.140625" bestFit="1" customWidth="1"/>
    <col min="4872" max="4872" width="15.7109375" bestFit="1" customWidth="1"/>
    <col min="5121" max="5121" width="26.85546875" bestFit="1" customWidth="1"/>
    <col min="5122" max="5122" width="18.5703125" bestFit="1" customWidth="1"/>
    <col min="5124" max="5124" width="8.5703125" bestFit="1" customWidth="1"/>
    <col min="5125" max="5125" width="8.5703125" customWidth="1"/>
    <col min="5126" max="5126" width="8.140625" bestFit="1" customWidth="1"/>
    <col min="5127" max="5127" width="14.140625" bestFit="1" customWidth="1"/>
    <col min="5128" max="5128" width="15.7109375" bestFit="1" customWidth="1"/>
    <col min="5377" max="5377" width="26.85546875" bestFit="1" customWidth="1"/>
    <col min="5378" max="5378" width="18.5703125" bestFit="1" customWidth="1"/>
    <col min="5380" max="5380" width="8.5703125" bestFit="1" customWidth="1"/>
    <col min="5381" max="5381" width="8.5703125" customWidth="1"/>
    <col min="5382" max="5382" width="8.140625" bestFit="1" customWidth="1"/>
    <col min="5383" max="5383" width="14.140625" bestFit="1" customWidth="1"/>
    <col min="5384" max="5384" width="15.7109375" bestFit="1" customWidth="1"/>
    <col min="5633" max="5633" width="26.85546875" bestFit="1" customWidth="1"/>
    <col min="5634" max="5634" width="18.5703125" bestFit="1" customWidth="1"/>
    <col min="5636" max="5636" width="8.5703125" bestFit="1" customWidth="1"/>
    <col min="5637" max="5637" width="8.5703125" customWidth="1"/>
    <col min="5638" max="5638" width="8.140625" bestFit="1" customWidth="1"/>
    <col min="5639" max="5639" width="14.140625" bestFit="1" customWidth="1"/>
    <col min="5640" max="5640" width="15.7109375" bestFit="1" customWidth="1"/>
    <col min="5889" max="5889" width="26.85546875" bestFit="1" customWidth="1"/>
    <col min="5890" max="5890" width="18.5703125" bestFit="1" customWidth="1"/>
    <col min="5892" max="5892" width="8.5703125" bestFit="1" customWidth="1"/>
    <col min="5893" max="5893" width="8.5703125" customWidth="1"/>
    <col min="5894" max="5894" width="8.140625" bestFit="1" customWidth="1"/>
    <col min="5895" max="5895" width="14.140625" bestFit="1" customWidth="1"/>
    <col min="5896" max="5896" width="15.7109375" bestFit="1" customWidth="1"/>
    <col min="6145" max="6145" width="26.85546875" bestFit="1" customWidth="1"/>
    <col min="6146" max="6146" width="18.5703125" bestFit="1" customWidth="1"/>
    <col min="6148" max="6148" width="8.5703125" bestFit="1" customWidth="1"/>
    <col min="6149" max="6149" width="8.5703125" customWidth="1"/>
    <col min="6150" max="6150" width="8.140625" bestFit="1" customWidth="1"/>
    <col min="6151" max="6151" width="14.140625" bestFit="1" customWidth="1"/>
    <col min="6152" max="6152" width="15.7109375" bestFit="1" customWidth="1"/>
    <col min="6401" max="6401" width="26.85546875" bestFit="1" customWidth="1"/>
    <col min="6402" max="6402" width="18.5703125" bestFit="1" customWidth="1"/>
    <col min="6404" max="6404" width="8.5703125" bestFit="1" customWidth="1"/>
    <col min="6405" max="6405" width="8.5703125" customWidth="1"/>
    <col min="6406" max="6406" width="8.140625" bestFit="1" customWidth="1"/>
    <col min="6407" max="6407" width="14.140625" bestFit="1" customWidth="1"/>
    <col min="6408" max="6408" width="15.7109375" bestFit="1" customWidth="1"/>
    <col min="6657" max="6657" width="26.85546875" bestFit="1" customWidth="1"/>
    <col min="6658" max="6658" width="18.5703125" bestFit="1" customWidth="1"/>
    <col min="6660" max="6660" width="8.5703125" bestFit="1" customWidth="1"/>
    <col min="6661" max="6661" width="8.5703125" customWidth="1"/>
    <col min="6662" max="6662" width="8.140625" bestFit="1" customWidth="1"/>
    <col min="6663" max="6663" width="14.140625" bestFit="1" customWidth="1"/>
    <col min="6664" max="6664" width="15.7109375" bestFit="1" customWidth="1"/>
    <col min="6913" max="6913" width="26.85546875" bestFit="1" customWidth="1"/>
    <col min="6914" max="6914" width="18.5703125" bestFit="1" customWidth="1"/>
    <col min="6916" max="6916" width="8.5703125" bestFit="1" customWidth="1"/>
    <col min="6917" max="6917" width="8.5703125" customWidth="1"/>
    <col min="6918" max="6918" width="8.140625" bestFit="1" customWidth="1"/>
    <col min="6919" max="6919" width="14.140625" bestFit="1" customWidth="1"/>
    <col min="6920" max="6920" width="15.7109375" bestFit="1" customWidth="1"/>
    <col min="7169" max="7169" width="26.85546875" bestFit="1" customWidth="1"/>
    <col min="7170" max="7170" width="18.5703125" bestFit="1" customWidth="1"/>
    <col min="7172" max="7172" width="8.5703125" bestFit="1" customWidth="1"/>
    <col min="7173" max="7173" width="8.5703125" customWidth="1"/>
    <col min="7174" max="7174" width="8.140625" bestFit="1" customWidth="1"/>
    <col min="7175" max="7175" width="14.140625" bestFit="1" customWidth="1"/>
    <col min="7176" max="7176" width="15.7109375" bestFit="1" customWidth="1"/>
    <col min="7425" max="7425" width="26.85546875" bestFit="1" customWidth="1"/>
    <col min="7426" max="7426" width="18.5703125" bestFit="1" customWidth="1"/>
    <col min="7428" max="7428" width="8.5703125" bestFit="1" customWidth="1"/>
    <col min="7429" max="7429" width="8.5703125" customWidth="1"/>
    <col min="7430" max="7430" width="8.140625" bestFit="1" customWidth="1"/>
    <col min="7431" max="7431" width="14.140625" bestFit="1" customWidth="1"/>
    <col min="7432" max="7432" width="15.7109375" bestFit="1" customWidth="1"/>
    <col min="7681" max="7681" width="26.85546875" bestFit="1" customWidth="1"/>
    <col min="7682" max="7682" width="18.5703125" bestFit="1" customWidth="1"/>
    <col min="7684" max="7684" width="8.5703125" bestFit="1" customWidth="1"/>
    <col min="7685" max="7685" width="8.5703125" customWidth="1"/>
    <col min="7686" max="7686" width="8.140625" bestFit="1" customWidth="1"/>
    <col min="7687" max="7687" width="14.140625" bestFit="1" customWidth="1"/>
    <col min="7688" max="7688" width="15.7109375" bestFit="1" customWidth="1"/>
    <col min="7937" max="7937" width="26.85546875" bestFit="1" customWidth="1"/>
    <col min="7938" max="7938" width="18.5703125" bestFit="1" customWidth="1"/>
    <col min="7940" max="7940" width="8.5703125" bestFit="1" customWidth="1"/>
    <col min="7941" max="7941" width="8.5703125" customWidth="1"/>
    <col min="7942" max="7942" width="8.140625" bestFit="1" customWidth="1"/>
    <col min="7943" max="7943" width="14.140625" bestFit="1" customWidth="1"/>
    <col min="7944" max="7944" width="15.7109375" bestFit="1" customWidth="1"/>
    <col min="8193" max="8193" width="26.85546875" bestFit="1" customWidth="1"/>
    <col min="8194" max="8194" width="18.5703125" bestFit="1" customWidth="1"/>
    <col min="8196" max="8196" width="8.5703125" bestFit="1" customWidth="1"/>
    <col min="8197" max="8197" width="8.5703125" customWidth="1"/>
    <col min="8198" max="8198" width="8.140625" bestFit="1" customWidth="1"/>
    <col min="8199" max="8199" width="14.140625" bestFit="1" customWidth="1"/>
    <col min="8200" max="8200" width="15.7109375" bestFit="1" customWidth="1"/>
    <col min="8449" max="8449" width="26.85546875" bestFit="1" customWidth="1"/>
    <col min="8450" max="8450" width="18.5703125" bestFit="1" customWidth="1"/>
    <col min="8452" max="8452" width="8.5703125" bestFit="1" customWidth="1"/>
    <col min="8453" max="8453" width="8.5703125" customWidth="1"/>
    <col min="8454" max="8454" width="8.140625" bestFit="1" customWidth="1"/>
    <col min="8455" max="8455" width="14.140625" bestFit="1" customWidth="1"/>
    <col min="8456" max="8456" width="15.7109375" bestFit="1" customWidth="1"/>
    <col min="8705" max="8705" width="26.85546875" bestFit="1" customWidth="1"/>
    <col min="8706" max="8706" width="18.5703125" bestFit="1" customWidth="1"/>
    <col min="8708" max="8708" width="8.5703125" bestFit="1" customWidth="1"/>
    <col min="8709" max="8709" width="8.5703125" customWidth="1"/>
    <col min="8710" max="8710" width="8.140625" bestFit="1" customWidth="1"/>
    <col min="8711" max="8711" width="14.140625" bestFit="1" customWidth="1"/>
    <col min="8712" max="8712" width="15.7109375" bestFit="1" customWidth="1"/>
    <col min="8961" max="8961" width="26.85546875" bestFit="1" customWidth="1"/>
    <col min="8962" max="8962" width="18.5703125" bestFit="1" customWidth="1"/>
    <col min="8964" max="8964" width="8.5703125" bestFit="1" customWidth="1"/>
    <col min="8965" max="8965" width="8.5703125" customWidth="1"/>
    <col min="8966" max="8966" width="8.140625" bestFit="1" customWidth="1"/>
    <col min="8967" max="8967" width="14.140625" bestFit="1" customWidth="1"/>
    <col min="8968" max="8968" width="15.7109375" bestFit="1" customWidth="1"/>
    <col min="9217" max="9217" width="26.85546875" bestFit="1" customWidth="1"/>
    <col min="9218" max="9218" width="18.5703125" bestFit="1" customWidth="1"/>
    <col min="9220" max="9220" width="8.5703125" bestFit="1" customWidth="1"/>
    <col min="9221" max="9221" width="8.5703125" customWidth="1"/>
    <col min="9222" max="9222" width="8.140625" bestFit="1" customWidth="1"/>
    <col min="9223" max="9223" width="14.140625" bestFit="1" customWidth="1"/>
    <col min="9224" max="9224" width="15.7109375" bestFit="1" customWidth="1"/>
    <col min="9473" max="9473" width="26.85546875" bestFit="1" customWidth="1"/>
    <col min="9474" max="9474" width="18.5703125" bestFit="1" customWidth="1"/>
    <col min="9476" max="9476" width="8.5703125" bestFit="1" customWidth="1"/>
    <col min="9477" max="9477" width="8.5703125" customWidth="1"/>
    <col min="9478" max="9478" width="8.140625" bestFit="1" customWidth="1"/>
    <col min="9479" max="9479" width="14.140625" bestFit="1" customWidth="1"/>
    <col min="9480" max="9480" width="15.7109375" bestFit="1" customWidth="1"/>
    <col min="9729" max="9729" width="26.85546875" bestFit="1" customWidth="1"/>
    <col min="9730" max="9730" width="18.5703125" bestFit="1" customWidth="1"/>
    <col min="9732" max="9732" width="8.5703125" bestFit="1" customWidth="1"/>
    <col min="9733" max="9733" width="8.5703125" customWidth="1"/>
    <col min="9734" max="9734" width="8.140625" bestFit="1" customWidth="1"/>
    <col min="9735" max="9735" width="14.140625" bestFit="1" customWidth="1"/>
    <col min="9736" max="9736" width="15.7109375" bestFit="1" customWidth="1"/>
    <col min="9985" max="9985" width="26.85546875" bestFit="1" customWidth="1"/>
    <col min="9986" max="9986" width="18.5703125" bestFit="1" customWidth="1"/>
    <col min="9988" max="9988" width="8.5703125" bestFit="1" customWidth="1"/>
    <col min="9989" max="9989" width="8.5703125" customWidth="1"/>
    <col min="9990" max="9990" width="8.140625" bestFit="1" customWidth="1"/>
    <col min="9991" max="9991" width="14.140625" bestFit="1" customWidth="1"/>
    <col min="9992" max="9992" width="15.7109375" bestFit="1" customWidth="1"/>
    <col min="10241" max="10241" width="26.85546875" bestFit="1" customWidth="1"/>
    <col min="10242" max="10242" width="18.5703125" bestFit="1" customWidth="1"/>
    <col min="10244" max="10244" width="8.5703125" bestFit="1" customWidth="1"/>
    <col min="10245" max="10245" width="8.5703125" customWidth="1"/>
    <col min="10246" max="10246" width="8.140625" bestFit="1" customWidth="1"/>
    <col min="10247" max="10247" width="14.140625" bestFit="1" customWidth="1"/>
    <col min="10248" max="10248" width="15.7109375" bestFit="1" customWidth="1"/>
    <col min="10497" max="10497" width="26.85546875" bestFit="1" customWidth="1"/>
    <col min="10498" max="10498" width="18.5703125" bestFit="1" customWidth="1"/>
    <col min="10500" max="10500" width="8.5703125" bestFit="1" customWidth="1"/>
    <col min="10501" max="10501" width="8.5703125" customWidth="1"/>
    <col min="10502" max="10502" width="8.140625" bestFit="1" customWidth="1"/>
    <col min="10503" max="10503" width="14.140625" bestFit="1" customWidth="1"/>
    <col min="10504" max="10504" width="15.7109375" bestFit="1" customWidth="1"/>
    <col min="10753" max="10753" width="26.85546875" bestFit="1" customWidth="1"/>
    <col min="10754" max="10754" width="18.5703125" bestFit="1" customWidth="1"/>
    <col min="10756" max="10756" width="8.5703125" bestFit="1" customWidth="1"/>
    <col min="10757" max="10757" width="8.5703125" customWidth="1"/>
    <col min="10758" max="10758" width="8.140625" bestFit="1" customWidth="1"/>
    <col min="10759" max="10759" width="14.140625" bestFit="1" customWidth="1"/>
    <col min="10760" max="10760" width="15.7109375" bestFit="1" customWidth="1"/>
    <col min="11009" max="11009" width="26.85546875" bestFit="1" customWidth="1"/>
    <col min="11010" max="11010" width="18.5703125" bestFit="1" customWidth="1"/>
    <col min="11012" max="11012" width="8.5703125" bestFit="1" customWidth="1"/>
    <col min="11013" max="11013" width="8.5703125" customWidth="1"/>
    <col min="11014" max="11014" width="8.140625" bestFit="1" customWidth="1"/>
    <col min="11015" max="11015" width="14.140625" bestFit="1" customWidth="1"/>
    <col min="11016" max="11016" width="15.7109375" bestFit="1" customWidth="1"/>
    <col min="11265" max="11265" width="26.85546875" bestFit="1" customWidth="1"/>
    <col min="11266" max="11266" width="18.5703125" bestFit="1" customWidth="1"/>
    <col min="11268" max="11268" width="8.5703125" bestFit="1" customWidth="1"/>
    <col min="11269" max="11269" width="8.5703125" customWidth="1"/>
    <col min="11270" max="11270" width="8.140625" bestFit="1" customWidth="1"/>
    <col min="11271" max="11271" width="14.140625" bestFit="1" customWidth="1"/>
    <col min="11272" max="11272" width="15.7109375" bestFit="1" customWidth="1"/>
    <col min="11521" max="11521" width="26.85546875" bestFit="1" customWidth="1"/>
    <col min="11522" max="11522" width="18.5703125" bestFit="1" customWidth="1"/>
    <col min="11524" max="11524" width="8.5703125" bestFit="1" customWidth="1"/>
    <col min="11525" max="11525" width="8.5703125" customWidth="1"/>
    <col min="11526" max="11526" width="8.140625" bestFit="1" customWidth="1"/>
    <col min="11527" max="11527" width="14.140625" bestFit="1" customWidth="1"/>
    <col min="11528" max="11528" width="15.7109375" bestFit="1" customWidth="1"/>
    <col min="11777" max="11777" width="26.85546875" bestFit="1" customWidth="1"/>
    <col min="11778" max="11778" width="18.5703125" bestFit="1" customWidth="1"/>
    <col min="11780" max="11780" width="8.5703125" bestFit="1" customWidth="1"/>
    <col min="11781" max="11781" width="8.5703125" customWidth="1"/>
    <col min="11782" max="11782" width="8.140625" bestFit="1" customWidth="1"/>
    <col min="11783" max="11783" width="14.140625" bestFit="1" customWidth="1"/>
    <col min="11784" max="11784" width="15.7109375" bestFit="1" customWidth="1"/>
    <col min="12033" max="12033" width="26.85546875" bestFit="1" customWidth="1"/>
    <col min="12034" max="12034" width="18.5703125" bestFit="1" customWidth="1"/>
    <col min="12036" max="12036" width="8.5703125" bestFit="1" customWidth="1"/>
    <col min="12037" max="12037" width="8.5703125" customWidth="1"/>
    <col min="12038" max="12038" width="8.140625" bestFit="1" customWidth="1"/>
    <col min="12039" max="12039" width="14.140625" bestFit="1" customWidth="1"/>
    <col min="12040" max="12040" width="15.7109375" bestFit="1" customWidth="1"/>
    <col min="12289" max="12289" width="26.85546875" bestFit="1" customWidth="1"/>
    <col min="12290" max="12290" width="18.5703125" bestFit="1" customWidth="1"/>
    <col min="12292" max="12292" width="8.5703125" bestFit="1" customWidth="1"/>
    <col min="12293" max="12293" width="8.5703125" customWidth="1"/>
    <col min="12294" max="12294" width="8.140625" bestFit="1" customWidth="1"/>
    <col min="12295" max="12295" width="14.140625" bestFit="1" customWidth="1"/>
    <col min="12296" max="12296" width="15.7109375" bestFit="1" customWidth="1"/>
    <col min="12545" max="12545" width="26.85546875" bestFit="1" customWidth="1"/>
    <col min="12546" max="12546" width="18.5703125" bestFit="1" customWidth="1"/>
    <col min="12548" max="12548" width="8.5703125" bestFit="1" customWidth="1"/>
    <col min="12549" max="12549" width="8.5703125" customWidth="1"/>
    <col min="12550" max="12550" width="8.140625" bestFit="1" customWidth="1"/>
    <col min="12551" max="12551" width="14.140625" bestFit="1" customWidth="1"/>
    <col min="12552" max="12552" width="15.7109375" bestFit="1" customWidth="1"/>
    <col min="12801" max="12801" width="26.85546875" bestFit="1" customWidth="1"/>
    <col min="12802" max="12802" width="18.5703125" bestFit="1" customWidth="1"/>
    <col min="12804" max="12804" width="8.5703125" bestFit="1" customWidth="1"/>
    <col min="12805" max="12805" width="8.5703125" customWidth="1"/>
    <col min="12806" max="12806" width="8.140625" bestFit="1" customWidth="1"/>
    <col min="12807" max="12807" width="14.140625" bestFit="1" customWidth="1"/>
    <col min="12808" max="12808" width="15.7109375" bestFit="1" customWidth="1"/>
    <col min="13057" max="13057" width="26.85546875" bestFit="1" customWidth="1"/>
    <col min="13058" max="13058" width="18.5703125" bestFit="1" customWidth="1"/>
    <col min="13060" max="13060" width="8.5703125" bestFit="1" customWidth="1"/>
    <col min="13061" max="13061" width="8.5703125" customWidth="1"/>
    <col min="13062" max="13062" width="8.140625" bestFit="1" customWidth="1"/>
    <col min="13063" max="13063" width="14.140625" bestFit="1" customWidth="1"/>
    <col min="13064" max="13064" width="15.7109375" bestFit="1" customWidth="1"/>
    <col min="13313" max="13313" width="26.85546875" bestFit="1" customWidth="1"/>
    <col min="13314" max="13314" width="18.5703125" bestFit="1" customWidth="1"/>
    <col min="13316" max="13316" width="8.5703125" bestFit="1" customWidth="1"/>
    <col min="13317" max="13317" width="8.5703125" customWidth="1"/>
    <col min="13318" max="13318" width="8.140625" bestFit="1" customWidth="1"/>
    <col min="13319" max="13319" width="14.140625" bestFit="1" customWidth="1"/>
    <col min="13320" max="13320" width="15.7109375" bestFit="1" customWidth="1"/>
    <col min="13569" max="13569" width="26.85546875" bestFit="1" customWidth="1"/>
    <col min="13570" max="13570" width="18.5703125" bestFit="1" customWidth="1"/>
    <col min="13572" max="13572" width="8.5703125" bestFit="1" customWidth="1"/>
    <col min="13573" max="13573" width="8.5703125" customWidth="1"/>
    <col min="13574" max="13574" width="8.140625" bestFit="1" customWidth="1"/>
    <col min="13575" max="13575" width="14.140625" bestFit="1" customWidth="1"/>
    <col min="13576" max="13576" width="15.7109375" bestFit="1" customWidth="1"/>
    <col min="13825" max="13825" width="26.85546875" bestFit="1" customWidth="1"/>
    <col min="13826" max="13826" width="18.5703125" bestFit="1" customWidth="1"/>
    <col min="13828" max="13828" width="8.5703125" bestFit="1" customWidth="1"/>
    <col min="13829" max="13829" width="8.5703125" customWidth="1"/>
    <col min="13830" max="13830" width="8.140625" bestFit="1" customWidth="1"/>
    <col min="13831" max="13831" width="14.140625" bestFit="1" customWidth="1"/>
    <col min="13832" max="13832" width="15.7109375" bestFit="1" customWidth="1"/>
    <col min="14081" max="14081" width="26.85546875" bestFit="1" customWidth="1"/>
    <col min="14082" max="14082" width="18.5703125" bestFit="1" customWidth="1"/>
    <col min="14084" max="14084" width="8.5703125" bestFit="1" customWidth="1"/>
    <col min="14085" max="14085" width="8.5703125" customWidth="1"/>
    <col min="14086" max="14086" width="8.140625" bestFit="1" customWidth="1"/>
    <col min="14087" max="14087" width="14.140625" bestFit="1" customWidth="1"/>
    <col min="14088" max="14088" width="15.7109375" bestFit="1" customWidth="1"/>
    <col min="14337" max="14337" width="26.85546875" bestFit="1" customWidth="1"/>
    <col min="14338" max="14338" width="18.5703125" bestFit="1" customWidth="1"/>
    <col min="14340" max="14340" width="8.5703125" bestFit="1" customWidth="1"/>
    <col min="14341" max="14341" width="8.5703125" customWidth="1"/>
    <col min="14342" max="14342" width="8.140625" bestFit="1" customWidth="1"/>
    <col min="14343" max="14343" width="14.140625" bestFit="1" customWidth="1"/>
    <col min="14344" max="14344" width="15.7109375" bestFit="1" customWidth="1"/>
    <col min="14593" max="14593" width="26.85546875" bestFit="1" customWidth="1"/>
    <col min="14594" max="14594" width="18.5703125" bestFit="1" customWidth="1"/>
    <col min="14596" max="14596" width="8.5703125" bestFit="1" customWidth="1"/>
    <col min="14597" max="14597" width="8.5703125" customWidth="1"/>
    <col min="14598" max="14598" width="8.140625" bestFit="1" customWidth="1"/>
    <col min="14599" max="14599" width="14.140625" bestFit="1" customWidth="1"/>
    <col min="14600" max="14600" width="15.7109375" bestFit="1" customWidth="1"/>
    <col min="14849" max="14849" width="26.85546875" bestFit="1" customWidth="1"/>
    <col min="14850" max="14850" width="18.5703125" bestFit="1" customWidth="1"/>
    <col min="14852" max="14852" width="8.5703125" bestFit="1" customWidth="1"/>
    <col min="14853" max="14853" width="8.5703125" customWidth="1"/>
    <col min="14854" max="14854" width="8.140625" bestFit="1" customWidth="1"/>
    <col min="14855" max="14855" width="14.140625" bestFit="1" customWidth="1"/>
    <col min="14856" max="14856" width="15.7109375" bestFit="1" customWidth="1"/>
    <col min="15105" max="15105" width="26.85546875" bestFit="1" customWidth="1"/>
    <col min="15106" max="15106" width="18.5703125" bestFit="1" customWidth="1"/>
    <col min="15108" max="15108" width="8.5703125" bestFit="1" customWidth="1"/>
    <col min="15109" max="15109" width="8.5703125" customWidth="1"/>
    <col min="15110" max="15110" width="8.140625" bestFit="1" customWidth="1"/>
    <col min="15111" max="15111" width="14.140625" bestFit="1" customWidth="1"/>
    <col min="15112" max="15112" width="15.7109375" bestFit="1" customWidth="1"/>
    <col min="15361" max="15361" width="26.85546875" bestFit="1" customWidth="1"/>
    <col min="15362" max="15362" width="18.5703125" bestFit="1" customWidth="1"/>
    <col min="15364" max="15364" width="8.5703125" bestFit="1" customWidth="1"/>
    <col min="15365" max="15365" width="8.5703125" customWidth="1"/>
    <col min="15366" max="15366" width="8.140625" bestFit="1" customWidth="1"/>
    <col min="15367" max="15367" width="14.140625" bestFit="1" customWidth="1"/>
    <col min="15368" max="15368" width="15.7109375" bestFit="1" customWidth="1"/>
    <col min="15617" max="15617" width="26.85546875" bestFit="1" customWidth="1"/>
    <col min="15618" max="15618" width="18.5703125" bestFit="1" customWidth="1"/>
    <col min="15620" max="15620" width="8.5703125" bestFit="1" customWidth="1"/>
    <col min="15621" max="15621" width="8.5703125" customWidth="1"/>
    <col min="15622" max="15622" width="8.140625" bestFit="1" customWidth="1"/>
    <col min="15623" max="15623" width="14.140625" bestFit="1" customWidth="1"/>
    <col min="15624" max="15624" width="15.7109375" bestFit="1" customWidth="1"/>
    <col min="15873" max="15873" width="26.85546875" bestFit="1" customWidth="1"/>
    <col min="15874" max="15874" width="18.5703125" bestFit="1" customWidth="1"/>
    <col min="15876" max="15876" width="8.5703125" bestFit="1" customWidth="1"/>
    <col min="15877" max="15877" width="8.5703125" customWidth="1"/>
    <col min="15878" max="15878" width="8.140625" bestFit="1" customWidth="1"/>
    <col min="15879" max="15879" width="14.140625" bestFit="1" customWidth="1"/>
    <col min="15880" max="15880" width="15.7109375" bestFit="1" customWidth="1"/>
    <col min="16129" max="16129" width="26.85546875" bestFit="1" customWidth="1"/>
    <col min="16130" max="16130" width="18.5703125" bestFit="1" customWidth="1"/>
    <col min="16132" max="16132" width="8.5703125" bestFit="1" customWidth="1"/>
    <col min="16133" max="16133" width="8.5703125" customWidth="1"/>
    <col min="16134" max="16134" width="8.140625" bestFit="1" customWidth="1"/>
    <col min="16135" max="16135" width="14.140625" bestFit="1" customWidth="1"/>
    <col min="16136" max="16136" width="15.7109375" bestFit="1" customWidth="1"/>
  </cols>
  <sheetData>
    <row r="1" spans="1:8" ht="15" customHeight="1" x14ac:dyDescent="0.25">
      <c r="A1" s="353" t="s">
        <v>35</v>
      </c>
      <c r="B1" s="353"/>
      <c r="C1" s="353"/>
      <c r="D1" s="353"/>
      <c r="E1" s="353"/>
      <c r="F1" s="353"/>
      <c r="G1" s="353"/>
      <c r="H1" s="353"/>
    </row>
    <row r="2" spans="1:8" ht="15" customHeight="1" x14ac:dyDescent="0.25">
      <c r="A2" s="353"/>
      <c r="B2" s="353"/>
      <c r="C2" s="353"/>
      <c r="D2" s="353"/>
      <c r="E2" s="353"/>
      <c r="F2" s="353"/>
      <c r="G2" s="353"/>
      <c r="H2" s="353"/>
    </row>
    <row r="3" spans="1:8" ht="15" customHeight="1" x14ac:dyDescent="0.25">
      <c r="A3" s="174"/>
      <c r="B3" s="174"/>
      <c r="C3" s="174"/>
      <c r="D3" s="174"/>
      <c r="E3" s="174"/>
      <c r="F3" s="174"/>
      <c r="G3" s="174"/>
      <c r="H3" s="174"/>
    </row>
    <row r="4" spans="1:8" ht="15" customHeight="1" x14ac:dyDescent="0.25">
      <c r="A4" s="354" t="s">
        <v>104</v>
      </c>
      <c r="B4" s="355"/>
      <c r="C4" s="103"/>
      <c r="D4" s="356" t="s">
        <v>141</v>
      </c>
      <c r="E4" s="357"/>
      <c r="F4" s="357"/>
      <c r="G4" s="357"/>
      <c r="H4" s="174"/>
    </row>
    <row r="5" spans="1:8" ht="15" customHeight="1" x14ac:dyDescent="0.25">
      <c r="A5" s="355" t="s">
        <v>105</v>
      </c>
      <c r="B5" s="355"/>
      <c r="C5" s="355"/>
      <c r="D5" s="103"/>
      <c r="E5" s="356" t="s">
        <v>141</v>
      </c>
      <c r="F5" s="357"/>
      <c r="G5" s="357"/>
      <c r="H5" s="174"/>
    </row>
    <row r="6" spans="1:8" ht="15.75" customHeight="1" thickBot="1" x14ac:dyDescent="0.3">
      <c r="A6" s="175"/>
      <c r="B6" s="175"/>
      <c r="C6" s="175"/>
      <c r="D6" s="175"/>
      <c r="E6" s="175"/>
      <c r="F6" s="175"/>
      <c r="G6" s="175"/>
      <c r="H6" s="175"/>
    </row>
    <row r="7" spans="1:8" ht="60.75" thickBot="1" x14ac:dyDescent="0.3">
      <c r="A7" s="30" t="s">
        <v>36</v>
      </c>
      <c r="B7" s="31" t="s">
        <v>37</v>
      </c>
      <c r="C7" s="31" t="s">
        <v>38</v>
      </c>
      <c r="D7" s="31" t="s">
        <v>83</v>
      </c>
      <c r="E7" s="31" t="s">
        <v>84</v>
      </c>
      <c r="F7" s="31" t="s">
        <v>39</v>
      </c>
      <c r="G7" s="31" t="s">
        <v>40</v>
      </c>
      <c r="H7" s="32" t="s">
        <v>41</v>
      </c>
    </row>
    <row r="8" spans="1:8" x14ac:dyDescent="0.25">
      <c r="A8" s="33" t="s">
        <v>42</v>
      </c>
      <c r="B8" s="34"/>
      <c r="C8" s="34"/>
      <c r="D8" s="35"/>
      <c r="E8" s="35"/>
      <c r="F8" s="36"/>
      <c r="G8" s="37"/>
      <c r="H8" s="38"/>
    </row>
    <row r="9" spans="1:8" x14ac:dyDescent="0.25">
      <c r="A9" s="39" t="s">
        <v>43</v>
      </c>
      <c r="B9" s="40"/>
      <c r="C9" s="41"/>
      <c r="D9" s="42"/>
      <c r="E9" s="42"/>
      <c r="F9" s="43">
        <f t="shared" ref="F9:F43" si="0">E9-D9</f>
        <v>0</v>
      </c>
      <c r="G9" s="44">
        <v>16.5</v>
      </c>
      <c r="H9" s="45">
        <f>C9*F9*G9/1000</f>
        <v>0</v>
      </c>
    </row>
    <row r="10" spans="1:8" x14ac:dyDescent="0.25">
      <c r="A10" s="46" t="s">
        <v>44</v>
      </c>
      <c r="B10" s="49"/>
      <c r="C10" s="48"/>
      <c r="D10" s="49"/>
      <c r="E10" s="49"/>
      <c r="F10" s="50"/>
      <c r="G10" s="51">
        <v>13</v>
      </c>
      <c r="H10" s="52">
        <f>C10*F10*G10/1000</f>
        <v>0</v>
      </c>
    </row>
    <row r="11" spans="1:8" x14ac:dyDescent="0.25">
      <c r="A11" s="53" t="s">
        <v>45</v>
      </c>
      <c r="B11" s="47"/>
      <c r="C11" s="54"/>
      <c r="D11" s="55"/>
      <c r="E11" s="55"/>
      <c r="F11" s="56"/>
      <c r="G11" s="57">
        <v>350</v>
      </c>
      <c r="H11" s="58">
        <f>C11*G11/1000</f>
        <v>0</v>
      </c>
    </row>
    <row r="12" spans="1:8" x14ac:dyDescent="0.25">
      <c r="A12" s="59" t="s">
        <v>46</v>
      </c>
      <c r="B12" s="60"/>
      <c r="C12" s="61"/>
      <c r="D12" s="62"/>
      <c r="E12" s="62"/>
      <c r="F12" s="63"/>
      <c r="G12" s="64">
        <v>540</v>
      </c>
      <c r="H12" s="65">
        <f>C12*G12/1000</f>
        <v>0</v>
      </c>
    </row>
    <row r="13" spans="1:8" x14ac:dyDescent="0.25">
      <c r="A13" s="53" t="s">
        <v>47</v>
      </c>
      <c r="B13" s="66" t="s">
        <v>48</v>
      </c>
      <c r="C13" s="41"/>
      <c r="D13" s="42"/>
      <c r="E13" s="42"/>
      <c r="F13" s="68">
        <f t="shared" si="0"/>
        <v>0</v>
      </c>
      <c r="G13" s="69">
        <v>5.5</v>
      </c>
      <c r="H13" s="58">
        <f t="shared" ref="H13:H43" si="1">C13*F13*G13/1000</f>
        <v>0</v>
      </c>
    </row>
    <row r="14" spans="1:8" x14ac:dyDescent="0.25">
      <c r="A14" s="70"/>
      <c r="B14" s="71" t="s">
        <v>49</v>
      </c>
      <c r="C14" s="72"/>
      <c r="D14" s="73"/>
      <c r="E14" s="73"/>
      <c r="F14" s="74">
        <f t="shared" si="0"/>
        <v>0</v>
      </c>
      <c r="G14" s="75">
        <v>5</v>
      </c>
      <c r="H14" s="76">
        <f t="shared" si="1"/>
        <v>0</v>
      </c>
    </row>
    <row r="15" spans="1:8" x14ac:dyDescent="0.25">
      <c r="A15" s="59"/>
      <c r="B15" s="77" t="s">
        <v>50</v>
      </c>
      <c r="C15" s="61"/>
      <c r="D15" s="78"/>
      <c r="E15" s="78"/>
      <c r="F15" s="79">
        <f t="shared" si="0"/>
        <v>0</v>
      </c>
      <c r="G15" s="80">
        <v>4.5</v>
      </c>
      <c r="H15" s="65">
        <f t="shared" si="1"/>
        <v>0</v>
      </c>
    </row>
    <row r="16" spans="1:8" x14ac:dyDescent="0.25">
      <c r="A16" s="53" t="s">
        <v>51</v>
      </c>
      <c r="B16" s="66" t="s">
        <v>48</v>
      </c>
      <c r="C16" s="72"/>
      <c r="D16" s="73"/>
      <c r="E16" s="73"/>
      <c r="F16" s="68">
        <f t="shared" si="0"/>
        <v>0</v>
      </c>
      <c r="G16" s="69">
        <v>8</v>
      </c>
      <c r="H16" s="58">
        <f t="shared" si="1"/>
        <v>0</v>
      </c>
    </row>
    <row r="17" spans="1:8" x14ac:dyDescent="0.25">
      <c r="A17" s="70"/>
      <c r="B17" s="71" t="s">
        <v>49</v>
      </c>
      <c r="C17" s="72"/>
      <c r="D17" s="73"/>
      <c r="E17" s="73"/>
      <c r="F17" s="74">
        <f t="shared" si="0"/>
        <v>0</v>
      </c>
      <c r="G17" s="75">
        <v>7.5</v>
      </c>
      <c r="H17" s="76">
        <f t="shared" si="1"/>
        <v>0</v>
      </c>
    </row>
    <row r="18" spans="1:8" x14ac:dyDescent="0.25">
      <c r="A18" s="59"/>
      <c r="B18" s="77" t="s">
        <v>50</v>
      </c>
      <c r="C18" s="61"/>
      <c r="D18" s="78"/>
      <c r="E18" s="78"/>
      <c r="F18" s="79">
        <f t="shared" si="0"/>
        <v>0</v>
      </c>
      <c r="G18" s="80">
        <v>7</v>
      </c>
      <c r="H18" s="65">
        <f t="shared" si="1"/>
        <v>0</v>
      </c>
    </row>
    <row r="19" spans="1:8" x14ac:dyDescent="0.25">
      <c r="A19" s="53" t="s">
        <v>52</v>
      </c>
      <c r="B19" s="66" t="s">
        <v>48</v>
      </c>
      <c r="C19" s="54"/>
      <c r="D19" s="67"/>
      <c r="E19" s="67"/>
      <c r="F19" s="68">
        <f t="shared" si="0"/>
        <v>0</v>
      </c>
      <c r="G19" s="69">
        <v>10</v>
      </c>
      <c r="H19" s="58">
        <f t="shared" si="1"/>
        <v>0</v>
      </c>
    </row>
    <row r="20" spans="1:8" x14ac:dyDescent="0.25">
      <c r="A20" s="70"/>
      <c r="B20" s="71" t="s">
        <v>49</v>
      </c>
      <c r="C20" s="72"/>
      <c r="D20" s="73"/>
      <c r="E20" s="73"/>
      <c r="F20" s="74">
        <f t="shared" si="0"/>
        <v>0</v>
      </c>
      <c r="G20" s="75">
        <v>9</v>
      </c>
      <c r="H20" s="76">
        <f t="shared" si="1"/>
        <v>0</v>
      </c>
    </row>
    <row r="21" spans="1:8" x14ac:dyDescent="0.25">
      <c r="A21" s="59"/>
      <c r="B21" s="77" t="s">
        <v>50</v>
      </c>
      <c r="C21" s="61"/>
      <c r="D21" s="78"/>
      <c r="E21" s="78"/>
      <c r="F21" s="79">
        <f t="shared" si="0"/>
        <v>0</v>
      </c>
      <c r="G21" s="80">
        <v>8.5</v>
      </c>
      <c r="H21" s="65">
        <f t="shared" si="1"/>
        <v>0</v>
      </c>
    </row>
    <row r="22" spans="1:8" x14ac:dyDescent="0.25">
      <c r="A22" s="53" t="s">
        <v>53</v>
      </c>
      <c r="B22" s="66" t="s">
        <v>49</v>
      </c>
      <c r="C22" s="54"/>
      <c r="D22" s="67"/>
      <c r="E22" s="67"/>
      <c r="F22" s="68">
        <f t="shared" si="0"/>
        <v>0</v>
      </c>
      <c r="G22" s="69">
        <v>10.5</v>
      </c>
      <c r="H22" s="58">
        <f t="shared" si="1"/>
        <v>0</v>
      </c>
    </row>
    <row r="23" spans="1:8" x14ac:dyDescent="0.25">
      <c r="A23" s="59"/>
      <c r="B23" s="77" t="s">
        <v>50</v>
      </c>
      <c r="C23" s="61"/>
      <c r="D23" s="78"/>
      <c r="E23" s="78"/>
      <c r="F23" s="79">
        <f t="shared" si="0"/>
        <v>0</v>
      </c>
      <c r="G23" s="80">
        <v>10</v>
      </c>
      <c r="H23" s="65">
        <f t="shared" si="1"/>
        <v>0</v>
      </c>
    </row>
    <row r="24" spans="1:8" x14ac:dyDescent="0.25">
      <c r="A24" s="81" t="s">
        <v>54</v>
      </c>
      <c r="B24" s="82" t="s">
        <v>50</v>
      </c>
      <c r="C24" s="83"/>
      <c r="D24" s="84"/>
      <c r="E24" s="84"/>
      <c r="F24" s="85">
        <f t="shared" si="0"/>
        <v>0</v>
      </c>
      <c r="G24" s="86">
        <v>11</v>
      </c>
      <c r="H24" s="87">
        <f t="shared" si="1"/>
        <v>0</v>
      </c>
    </row>
    <row r="25" spans="1:8" x14ac:dyDescent="0.25">
      <c r="A25" s="88" t="s">
        <v>55</v>
      </c>
      <c r="B25" s="89"/>
      <c r="C25" s="90"/>
      <c r="D25" s="42"/>
      <c r="E25" s="42"/>
      <c r="F25" s="36">
        <f t="shared" si="0"/>
        <v>0</v>
      </c>
      <c r="G25" s="91">
        <v>14</v>
      </c>
      <c r="H25" s="92">
        <f t="shared" si="1"/>
        <v>0</v>
      </c>
    </row>
    <row r="26" spans="1:8" x14ac:dyDescent="0.25">
      <c r="A26" s="53" t="s">
        <v>56</v>
      </c>
      <c r="B26" s="66" t="s">
        <v>57</v>
      </c>
      <c r="C26" s="54"/>
      <c r="D26" s="55"/>
      <c r="E26" s="55"/>
      <c r="F26" s="56"/>
      <c r="G26" s="57">
        <v>3050</v>
      </c>
      <c r="H26" s="58">
        <f>C26*G26/1000</f>
        <v>0</v>
      </c>
    </row>
    <row r="27" spans="1:8" x14ac:dyDescent="0.25">
      <c r="A27" s="70"/>
      <c r="B27" s="71" t="s">
        <v>58</v>
      </c>
      <c r="C27" s="72"/>
      <c r="D27" s="93"/>
      <c r="E27" s="93"/>
      <c r="F27" s="94"/>
      <c r="G27" s="95">
        <v>3450</v>
      </c>
      <c r="H27" s="76">
        <f>C27*G27/1000</f>
        <v>0</v>
      </c>
    </row>
    <row r="28" spans="1:8" ht="15.75" thickBot="1" x14ac:dyDescent="0.3">
      <c r="A28" s="59"/>
      <c r="B28" s="77" t="s">
        <v>48</v>
      </c>
      <c r="C28" s="61"/>
      <c r="D28" s="62"/>
      <c r="E28" s="62"/>
      <c r="F28" s="63"/>
      <c r="G28" s="64">
        <v>3340</v>
      </c>
      <c r="H28" s="65">
        <f>C28*G28/1000</f>
        <v>0</v>
      </c>
    </row>
    <row r="29" spans="1:8" x14ac:dyDescent="0.25">
      <c r="A29" s="96" t="s">
        <v>59</v>
      </c>
      <c r="B29" s="97"/>
      <c r="C29" s="98"/>
      <c r="D29" s="99"/>
      <c r="E29" s="99"/>
      <c r="F29" s="100"/>
      <c r="G29" s="101"/>
      <c r="H29" s="102"/>
    </row>
    <row r="30" spans="1:8" x14ac:dyDescent="0.25">
      <c r="A30" s="39" t="s">
        <v>60</v>
      </c>
      <c r="B30" s="40"/>
      <c r="C30" s="41"/>
      <c r="D30" s="103"/>
      <c r="E30" s="103"/>
      <c r="F30" s="43">
        <f t="shared" si="0"/>
        <v>0</v>
      </c>
      <c r="G30" s="44">
        <v>14</v>
      </c>
      <c r="H30" s="45">
        <f t="shared" si="1"/>
        <v>0</v>
      </c>
    </row>
    <row r="31" spans="1:8" x14ac:dyDescent="0.25">
      <c r="A31" s="59" t="s">
        <v>61</v>
      </c>
      <c r="B31" s="47"/>
      <c r="C31" s="61"/>
      <c r="D31" s="78"/>
      <c r="E31" s="78"/>
      <c r="F31" s="79">
        <f t="shared" si="0"/>
        <v>0</v>
      </c>
      <c r="G31" s="80">
        <v>12</v>
      </c>
      <c r="H31" s="65">
        <f t="shared" si="1"/>
        <v>0</v>
      </c>
    </row>
    <row r="32" spans="1:8" x14ac:dyDescent="0.25">
      <c r="A32" s="53" t="s">
        <v>62</v>
      </c>
      <c r="B32" s="47"/>
      <c r="C32" s="54"/>
      <c r="D32" s="67"/>
      <c r="E32" s="67"/>
      <c r="F32" s="68">
        <f t="shared" si="0"/>
        <v>0</v>
      </c>
      <c r="G32" s="69">
        <v>6</v>
      </c>
      <c r="H32" s="58">
        <f t="shared" si="1"/>
        <v>0</v>
      </c>
    </row>
    <row r="33" spans="1:8" x14ac:dyDescent="0.25">
      <c r="A33" s="70" t="s">
        <v>63</v>
      </c>
      <c r="B33" s="47"/>
      <c r="C33" s="72"/>
      <c r="D33" s="73"/>
      <c r="E33" s="73"/>
      <c r="F33" s="74">
        <f t="shared" si="0"/>
        <v>0</v>
      </c>
      <c r="G33" s="75">
        <v>8</v>
      </c>
      <c r="H33" s="76">
        <f t="shared" si="1"/>
        <v>0</v>
      </c>
    </row>
    <row r="34" spans="1:8" x14ac:dyDescent="0.25">
      <c r="A34" s="59" t="s">
        <v>54</v>
      </c>
      <c r="B34" s="47"/>
      <c r="C34" s="61"/>
      <c r="D34" s="78"/>
      <c r="E34" s="78"/>
      <c r="F34" s="79">
        <f t="shared" si="0"/>
        <v>0</v>
      </c>
      <c r="G34" s="80">
        <v>10</v>
      </c>
      <c r="H34" s="65">
        <f t="shared" si="1"/>
        <v>0</v>
      </c>
    </row>
    <row r="35" spans="1:8" x14ac:dyDescent="0.25">
      <c r="A35" s="81" t="s">
        <v>55</v>
      </c>
      <c r="B35" s="60"/>
      <c r="C35" s="83"/>
      <c r="D35" s="84"/>
      <c r="E35" s="84"/>
      <c r="F35" s="85">
        <f t="shared" si="0"/>
        <v>0</v>
      </c>
      <c r="G35" s="86">
        <v>14</v>
      </c>
      <c r="H35" s="87">
        <f t="shared" si="1"/>
        <v>0</v>
      </c>
    </row>
    <row r="36" spans="1:8" x14ac:dyDescent="0.25">
      <c r="A36" s="53" t="s">
        <v>56</v>
      </c>
      <c r="B36" s="104" t="s">
        <v>64</v>
      </c>
      <c r="C36" s="54"/>
      <c r="D36" s="55"/>
      <c r="E36" s="55"/>
      <c r="F36" s="56"/>
      <c r="G36" s="57">
        <v>1800</v>
      </c>
      <c r="H36" s="58">
        <f>C36*G36/1000</f>
        <v>0</v>
      </c>
    </row>
    <row r="37" spans="1:8" ht="15.75" thickBot="1" x14ac:dyDescent="0.3">
      <c r="A37" s="70"/>
      <c r="B37" s="105" t="s">
        <v>65</v>
      </c>
      <c r="C37" s="72"/>
      <c r="D37" s="93"/>
      <c r="E37" s="93"/>
      <c r="F37" s="94"/>
      <c r="G37" s="95">
        <v>1400</v>
      </c>
      <c r="H37" s="76">
        <f>C37*G37/1000</f>
        <v>0</v>
      </c>
    </row>
    <row r="38" spans="1:8" x14ac:dyDescent="0.25">
      <c r="A38" s="96" t="s">
        <v>80</v>
      </c>
      <c r="B38" s="158"/>
      <c r="C38" s="159"/>
      <c r="D38" s="160"/>
      <c r="E38" s="160"/>
      <c r="F38" s="161"/>
      <c r="G38" s="157"/>
      <c r="H38" s="92"/>
    </row>
    <row r="39" spans="1:8" x14ac:dyDescent="0.25">
      <c r="A39" s="39" t="s">
        <v>81</v>
      </c>
      <c r="B39" s="47"/>
      <c r="C39" s="72"/>
      <c r="D39" s="73"/>
      <c r="E39" s="73"/>
      <c r="F39" s="74">
        <f t="shared" ref="F39:F40" si="2">E39-D39</f>
        <v>0</v>
      </c>
      <c r="G39" s="80">
        <v>2.5</v>
      </c>
      <c r="H39" s="65">
        <f t="shared" si="1"/>
        <v>0</v>
      </c>
    </row>
    <row r="40" spans="1:8" ht="15.75" thickBot="1" x14ac:dyDescent="0.3">
      <c r="A40" s="107" t="s">
        <v>82</v>
      </c>
      <c r="B40" s="47"/>
      <c r="C40" s="72"/>
      <c r="D40" s="73"/>
      <c r="E40" s="73"/>
      <c r="F40" s="74">
        <f t="shared" si="2"/>
        <v>0</v>
      </c>
      <c r="G40" s="80">
        <v>1.5</v>
      </c>
      <c r="H40" s="65">
        <f>C40*F40*G40/1000</f>
        <v>0</v>
      </c>
    </row>
    <row r="41" spans="1:8" x14ac:dyDescent="0.25">
      <c r="A41" s="96" t="s">
        <v>66</v>
      </c>
      <c r="B41" s="97"/>
      <c r="C41" s="98"/>
      <c r="D41" s="99"/>
      <c r="E41" s="99"/>
      <c r="F41" s="100"/>
      <c r="G41" s="101"/>
      <c r="H41" s="102"/>
    </row>
    <row r="42" spans="1:8" x14ac:dyDescent="0.25">
      <c r="A42" s="39" t="s">
        <v>67</v>
      </c>
      <c r="B42" s="106" t="s">
        <v>68</v>
      </c>
      <c r="C42" s="41"/>
      <c r="D42" s="103"/>
      <c r="E42" s="103"/>
      <c r="F42" s="43">
        <f t="shared" si="0"/>
        <v>0</v>
      </c>
      <c r="G42" s="44">
        <v>2</v>
      </c>
      <c r="H42" s="45">
        <f t="shared" si="1"/>
        <v>0</v>
      </c>
    </row>
    <row r="43" spans="1:8" ht="15.75" thickBot="1" x14ac:dyDescent="0.3">
      <c r="A43" s="107" t="s">
        <v>69</v>
      </c>
      <c r="B43" s="108" t="s">
        <v>68</v>
      </c>
      <c r="C43" s="109"/>
      <c r="D43" s="110"/>
      <c r="E43" s="110"/>
      <c r="F43" s="111">
        <f t="shared" si="0"/>
        <v>0</v>
      </c>
      <c r="G43" s="112">
        <v>1.7</v>
      </c>
      <c r="H43" s="113">
        <f t="shared" si="1"/>
        <v>0</v>
      </c>
    </row>
    <row r="44" spans="1:8" ht="12.75" customHeight="1" x14ac:dyDescent="0.25">
      <c r="A44" s="347" t="s">
        <v>70</v>
      </c>
      <c r="B44" s="348"/>
      <c r="C44" s="348"/>
      <c r="D44" s="348"/>
      <c r="E44" s="348"/>
      <c r="F44" s="348"/>
      <c r="G44" s="348"/>
      <c r="H44" s="351">
        <f>SUM(H9:H43)</f>
        <v>0</v>
      </c>
    </row>
    <row r="45" spans="1:8" ht="12.75" customHeight="1" thickBot="1" x14ac:dyDescent="0.3">
      <c r="A45" s="349"/>
      <c r="B45" s="350"/>
      <c r="C45" s="350"/>
      <c r="D45" s="350"/>
      <c r="E45" s="350"/>
      <c r="F45" s="350"/>
      <c r="G45" s="350"/>
      <c r="H45" s="352"/>
    </row>
  </sheetData>
  <sheetProtection password="CD25" sheet="1" objects="1" scenarios="1"/>
  <mergeCells count="7">
    <mergeCell ref="A44:G45"/>
    <mergeCell ref="H44:H45"/>
    <mergeCell ref="A1:H2"/>
    <mergeCell ref="A4:B4"/>
    <mergeCell ref="A5:C5"/>
    <mergeCell ref="E5:G5"/>
    <mergeCell ref="D4:G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6"/>
  <sheetViews>
    <sheetView workbookViewId="0">
      <selection activeCell="F17" sqref="F17"/>
    </sheetView>
  </sheetViews>
  <sheetFormatPr baseColWidth="10" defaultRowHeight="15" x14ac:dyDescent="0.25"/>
  <cols>
    <col min="5" max="5" width="11.5703125" bestFit="1" customWidth="1"/>
    <col min="6" max="6" width="14.140625" bestFit="1" customWidth="1"/>
    <col min="7" max="7" width="15.140625" bestFit="1" customWidth="1"/>
    <col min="261" max="261" width="11.5703125" bestFit="1" customWidth="1"/>
    <col min="262" max="262" width="14.140625" bestFit="1" customWidth="1"/>
    <col min="263" max="263" width="15.140625" bestFit="1" customWidth="1"/>
    <col min="517" max="517" width="11.5703125" bestFit="1" customWidth="1"/>
    <col min="518" max="518" width="14.140625" bestFit="1" customWidth="1"/>
    <col min="519" max="519" width="15.140625" bestFit="1" customWidth="1"/>
    <col min="773" max="773" width="11.5703125" bestFit="1" customWidth="1"/>
    <col min="774" max="774" width="14.140625" bestFit="1" customWidth="1"/>
    <col min="775" max="775" width="15.140625" bestFit="1" customWidth="1"/>
    <col min="1029" max="1029" width="11.5703125" bestFit="1" customWidth="1"/>
    <col min="1030" max="1030" width="14.140625" bestFit="1" customWidth="1"/>
    <col min="1031" max="1031" width="15.140625" bestFit="1" customWidth="1"/>
    <col min="1285" max="1285" width="11.5703125" bestFit="1" customWidth="1"/>
    <col min="1286" max="1286" width="14.140625" bestFit="1" customWidth="1"/>
    <col min="1287" max="1287" width="15.140625" bestFit="1" customWidth="1"/>
    <col min="1541" max="1541" width="11.5703125" bestFit="1" customWidth="1"/>
    <col min="1542" max="1542" width="14.140625" bestFit="1" customWidth="1"/>
    <col min="1543" max="1543" width="15.140625" bestFit="1" customWidth="1"/>
    <col min="1797" max="1797" width="11.5703125" bestFit="1" customWidth="1"/>
    <col min="1798" max="1798" width="14.140625" bestFit="1" customWidth="1"/>
    <col min="1799" max="1799" width="15.140625" bestFit="1" customWidth="1"/>
    <col min="2053" max="2053" width="11.5703125" bestFit="1" customWidth="1"/>
    <col min="2054" max="2054" width="14.140625" bestFit="1" customWidth="1"/>
    <col min="2055" max="2055" width="15.140625" bestFit="1" customWidth="1"/>
    <col min="2309" max="2309" width="11.5703125" bestFit="1" customWidth="1"/>
    <col min="2310" max="2310" width="14.140625" bestFit="1" customWidth="1"/>
    <col min="2311" max="2311" width="15.140625" bestFit="1" customWidth="1"/>
    <col min="2565" max="2565" width="11.5703125" bestFit="1" customWidth="1"/>
    <col min="2566" max="2566" width="14.140625" bestFit="1" customWidth="1"/>
    <col min="2567" max="2567" width="15.140625" bestFit="1" customWidth="1"/>
    <col min="2821" max="2821" width="11.5703125" bestFit="1" customWidth="1"/>
    <col min="2822" max="2822" width="14.140625" bestFit="1" customWidth="1"/>
    <col min="2823" max="2823" width="15.140625" bestFit="1" customWidth="1"/>
    <col min="3077" max="3077" width="11.5703125" bestFit="1" customWidth="1"/>
    <col min="3078" max="3078" width="14.140625" bestFit="1" customWidth="1"/>
    <col min="3079" max="3079" width="15.140625" bestFit="1" customWidth="1"/>
    <col min="3333" max="3333" width="11.5703125" bestFit="1" customWidth="1"/>
    <col min="3334" max="3334" width="14.140625" bestFit="1" customWidth="1"/>
    <col min="3335" max="3335" width="15.140625" bestFit="1" customWidth="1"/>
    <col min="3589" max="3589" width="11.5703125" bestFit="1" customWidth="1"/>
    <col min="3590" max="3590" width="14.140625" bestFit="1" customWidth="1"/>
    <col min="3591" max="3591" width="15.140625" bestFit="1" customWidth="1"/>
    <col min="3845" max="3845" width="11.5703125" bestFit="1" customWidth="1"/>
    <col min="3846" max="3846" width="14.140625" bestFit="1" customWidth="1"/>
    <col min="3847" max="3847" width="15.140625" bestFit="1" customWidth="1"/>
    <col min="4101" max="4101" width="11.5703125" bestFit="1" customWidth="1"/>
    <col min="4102" max="4102" width="14.140625" bestFit="1" customWidth="1"/>
    <col min="4103" max="4103" width="15.140625" bestFit="1" customWidth="1"/>
    <col min="4357" max="4357" width="11.5703125" bestFit="1" customWidth="1"/>
    <col min="4358" max="4358" width="14.140625" bestFit="1" customWidth="1"/>
    <col min="4359" max="4359" width="15.140625" bestFit="1" customWidth="1"/>
    <col min="4613" max="4613" width="11.5703125" bestFit="1" customWidth="1"/>
    <col min="4614" max="4614" width="14.140625" bestFit="1" customWidth="1"/>
    <col min="4615" max="4615" width="15.140625" bestFit="1" customWidth="1"/>
    <col min="4869" max="4869" width="11.5703125" bestFit="1" customWidth="1"/>
    <col min="4870" max="4870" width="14.140625" bestFit="1" customWidth="1"/>
    <col min="4871" max="4871" width="15.140625" bestFit="1" customWidth="1"/>
    <col min="5125" max="5125" width="11.5703125" bestFit="1" customWidth="1"/>
    <col min="5126" max="5126" width="14.140625" bestFit="1" customWidth="1"/>
    <col min="5127" max="5127" width="15.140625" bestFit="1" customWidth="1"/>
    <col min="5381" max="5381" width="11.5703125" bestFit="1" customWidth="1"/>
    <col min="5382" max="5382" width="14.140625" bestFit="1" customWidth="1"/>
    <col min="5383" max="5383" width="15.140625" bestFit="1" customWidth="1"/>
    <col min="5637" max="5637" width="11.5703125" bestFit="1" customWidth="1"/>
    <col min="5638" max="5638" width="14.140625" bestFit="1" customWidth="1"/>
    <col min="5639" max="5639" width="15.140625" bestFit="1" customWidth="1"/>
    <col min="5893" max="5893" width="11.5703125" bestFit="1" customWidth="1"/>
    <col min="5894" max="5894" width="14.140625" bestFit="1" customWidth="1"/>
    <col min="5895" max="5895" width="15.140625" bestFit="1" customWidth="1"/>
    <col min="6149" max="6149" width="11.5703125" bestFit="1" customWidth="1"/>
    <col min="6150" max="6150" width="14.140625" bestFit="1" customWidth="1"/>
    <col min="6151" max="6151" width="15.140625" bestFit="1" customWidth="1"/>
    <col min="6405" max="6405" width="11.5703125" bestFit="1" customWidth="1"/>
    <col min="6406" max="6406" width="14.140625" bestFit="1" customWidth="1"/>
    <col min="6407" max="6407" width="15.140625" bestFit="1" customWidth="1"/>
    <col min="6661" max="6661" width="11.5703125" bestFit="1" customWidth="1"/>
    <col min="6662" max="6662" width="14.140625" bestFit="1" customWidth="1"/>
    <col min="6663" max="6663" width="15.140625" bestFit="1" customWidth="1"/>
    <col min="6917" max="6917" width="11.5703125" bestFit="1" customWidth="1"/>
    <col min="6918" max="6918" width="14.140625" bestFit="1" customWidth="1"/>
    <col min="6919" max="6919" width="15.140625" bestFit="1" customWidth="1"/>
    <col min="7173" max="7173" width="11.5703125" bestFit="1" customWidth="1"/>
    <col min="7174" max="7174" width="14.140625" bestFit="1" customWidth="1"/>
    <col min="7175" max="7175" width="15.140625" bestFit="1" customWidth="1"/>
    <col min="7429" max="7429" width="11.5703125" bestFit="1" customWidth="1"/>
    <col min="7430" max="7430" width="14.140625" bestFit="1" customWidth="1"/>
    <col min="7431" max="7431" width="15.140625" bestFit="1" customWidth="1"/>
    <col min="7685" max="7685" width="11.5703125" bestFit="1" customWidth="1"/>
    <col min="7686" max="7686" width="14.140625" bestFit="1" customWidth="1"/>
    <col min="7687" max="7687" width="15.140625" bestFit="1" customWidth="1"/>
    <col min="7941" max="7941" width="11.5703125" bestFit="1" customWidth="1"/>
    <col min="7942" max="7942" width="14.140625" bestFit="1" customWidth="1"/>
    <col min="7943" max="7943" width="15.140625" bestFit="1" customWidth="1"/>
    <col min="8197" max="8197" width="11.5703125" bestFit="1" customWidth="1"/>
    <col min="8198" max="8198" width="14.140625" bestFit="1" customWidth="1"/>
    <col min="8199" max="8199" width="15.140625" bestFit="1" customWidth="1"/>
    <col min="8453" max="8453" width="11.5703125" bestFit="1" customWidth="1"/>
    <col min="8454" max="8454" width="14.140625" bestFit="1" customWidth="1"/>
    <col min="8455" max="8455" width="15.140625" bestFit="1" customWidth="1"/>
    <col min="8709" max="8709" width="11.5703125" bestFit="1" customWidth="1"/>
    <col min="8710" max="8710" width="14.140625" bestFit="1" customWidth="1"/>
    <col min="8711" max="8711" width="15.140625" bestFit="1" customWidth="1"/>
    <col min="8965" max="8965" width="11.5703125" bestFit="1" customWidth="1"/>
    <col min="8966" max="8966" width="14.140625" bestFit="1" customWidth="1"/>
    <col min="8967" max="8967" width="15.140625" bestFit="1" customWidth="1"/>
    <col min="9221" max="9221" width="11.5703125" bestFit="1" customWidth="1"/>
    <col min="9222" max="9222" width="14.140625" bestFit="1" customWidth="1"/>
    <col min="9223" max="9223" width="15.140625" bestFit="1" customWidth="1"/>
    <col min="9477" max="9477" width="11.5703125" bestFit="1" customWidth="1"/>
    <col min="9478" max="9478" width="14.140625" bestFit="1" customWidth="1"/>
    <col min="9479" max="9479" width="15.140625" bestFit="1" customWidth="1"/>
    <col min="9733" max="9733" width="11.5703125" bestFit="1" customWidth="1"/>
    <col min="9734" max="9734" width="14.140625" bestFit="1" customWidth="1"/>
    <col min="9735" max="9735" width="15.140625" bestFit="1" customWidth="1"/>
    <col min="9989" max="9989" width="11.5703125" bestFit="1" customWidth="1"/>
    <col min="9990" max="9990" width="14.140625" bestFit="1" customWidth="1"/>
    <col min="9991" max="9991" width="15.140625" bestFit="1" customWidth="1"/>
    <col min="10245" max="10245" width="11.5703125" bestFit="1" customWidth="1"/>
    <col min="10246" max="10246" width="14.140625" bestFit="1" customWidth="1"/>
    <col min="10247" max="10247" width="15.140625" bestFit="1" customWidth="1"/>
    <col min="10501" max="10501" width="11.5703125" bestFit="1" customWidth="1"/>
    <col min="10502" max="10502" width="14.140625" bestFit="1" customWidth="1"/>
    <col min="10503" max="10503" width="15.140625" bestFit="1" customWidth="1"/>
    <col min="10757" max="10757" width="11.5703125" bestFit="1" customWidth="1"/>
    <col min="10758" max="10758" width="14.140625" bestFit="1" customWidth="1"/>
    <col min="10759" max="10759" width="15.140625" bestFit="1" customWidth="1"/>
    <col min="11013" max="11013" width="11.5703125" bestFit="1" customWidth="1"/>
    <col min="11014" max="11014" width="14.140625" bestFit="1" customWidth="1"/>
    <col min="11015" max="11015" width="15.140625" bestFit="1" customWidth="1"/>
    <col min="11269" max="11269" width="11.5703125" bestFit="1" customWidth="1"/>
    <col min="11270" max="11270" width="14.140625" bestFit="1" customWidth="1"/>
    <col min="11271" max="11271" width="15.140625" bestFit="1" customWidth="1"/>
    <col min="11525" max="11525" width="11.5703125" bestFit="1" customWidth="1"/>
    <col min="11526" max="11526" width="14.140625" bestFit="1" customWidth="1"/>
    <col min="11527" max="11527" width="15.140625" bestFit="1" customWidth="1"/>
    <col min="11781" max="11781" width="11.5703125" bestFit="1" customWidth="1"/>
    <col min="11782" max="11782" width="14.140625" bestFit="1" customWidth="1"/>
    <col min="11783" max="11783" width="15.140625" bestFit="1" customWidth="1"/>
    <col min="12037" max="12037" width="11.5703125" bestFit="1" customWidth="1"/>
    <col min="12038" max="12038" width="14.140625" bestFit="1" customWidth="1"/>
    <col min="12039" max="12039" width="15.140625" bestFit="1" customWidth="1"/>
    <col min="12293" max="12293" width="11.5703125" bestFit="1" customWidth="1"/>
    <col min="12294" max="12294" width="14.140625" bestFit="1" customWidth="1"/>
    <col min="12295" max="12295" width="15.140625" bestFit="1" customWidth="1"/>
    <col min="12549" max="12549" width="11.5703125" bestFit="1" customWidth="1"/>
    <col min="12550" max="12550" width="14.140625" bestFit="1" customWidth="1"/>
    <col min="12551" max="12551" width="15.140625" bestFit="1" customWidth="1"/>
    <col min="12805" max="12805" width="11.5703125" bestFit="1" customWidth="1"/>
    <col min="12806" max="12806" width="14.140625" bestFit="1" customWidth="1"/>
    <col min="12807" max="12807" width="15.140625" bestFit="1" customWidth="1"/>
    <col min="13061" max="13061" width="11.5703125" bestFit="1" customWidth="1"/>
    <col min="13062" max="13062" width="14.140625" bestFit="1" customWidth="1"/>
    <col min="13063" max="13063" width="15.140625" bestFit="1" customWidth="1"/>
    <col min="13317" max="13317" width="11.5703125" bestFit="1" customWidth="1"/>
    <col min="13318" max="13318" width="14.140625" bestFit="1" customWidth="1"/>
    <col min="13319" max="13319" width="15.140625" bestFit="1" customWidth="1"/>
    <col min="13573" max="13573" width="11.5703125" bestFit="1" customWidth="1"/>
    <col min="13574" max="13574" width="14.140625" bestFit="1" customWidth="1"/>
    <col min="13575" max="13575" width="15.140625" bestFit="1" customWidth="1"/>
    <col min="13829" max="13829" width="11.5703125" bestFit="1" customWidth="1"/>
    <col min="13830" max="13830" width="14.140625" bestFit="1" customWidth="1"/>
    <col min="13831" max="13831" width="15.140625" bestFit="1" customWidth="1"/>
    <col min="14085" max="14085" width="11.5703125" bestFit="1" customWidth="1"/>
    <col min="14086" max="14086" width="14.140625" bestFit="1" customWidth="1"/>
    <col min="14087" max="14087" width="15.140625" bestFit="1" customWidth="1"/>
    <col min="14341" max="14341" width="11.5703125" bestFit="1" customWidth="1"/>
    <col min="14342" max="14342" width="14.140625" bestFit="1" customWidth="1"/>
    <col min="14343" max="14343" width="15.140625" bestFit="1" customWidth="1"/>
    <col min="14597" max="14597" width="11.5703125" bestFit="1" customWidth="1"/>
    <col min="14598" max="14598" width="14.140625" bestFit="1" customWidth="1"/>
    <col min="14599" max="14599" width="15.140625" bestFit="1" customWidth="1"/>
    <col min="14853" max="14853" width="11.5703125" bestFit="1" customWidth="1"/>
    <col min="14854" max="14854" width="14.140625" bestFit="1" customWidth="1"/>
    <col min="14855" max="14855" width="15.140625" bestFit="1" customWidth="1"/>
    <col min="15109" max="15109" width="11.5703125" bestFit="1" customWidth="1"/>
    <col min="15110" max="15110" width="14.140625" bestFit="1" customWidth="1"/>
    <col min="15111" max="15111" width="15.140625" bestFit="1" customWidth="1"/>
    <col min="15365" max="15365" width="11.5703125" bestFit="1" customWidth="1"/>
    <col min="15366" max="15366" width="14.140625" bestFit="1" customWidth="1"/>
    <col min="15367" max="15367" width="15.140625" bestFit="1" customWidth="1"/>
    <col min="15621" max="15621" width="11.5703125" bestFit="1" customWidth="1"/>
    <col min="15622" max="15622" width="14.140625" bestFit="1" customWidth="1"/>
    <col min="15623" max="15623" width="15.140625" bestFit="1" customWidth="1"/>
    <col min="15877" max="15877" width="11.5703125" bestFit="1" customWidth="1"/>
    <col min="15878" max="15878" width="14.140625" bestFit="1" customWidth="1"/>
    <col min="15879" max="15879" width="15.140625" bestFit="1" customWidth="1"/>
    <col min="16133" max="16133" width="11.5703125" bestFit="1" customWidth="1"/>
    <col min="16134" max="16134" width="14.140625" bestFit="1" customWidth="1"/>
    <col min="16135" max="16135" width="15.140625" bestFit="1" customWidth="1"/>
  </cols>
  <sheetData>
    <row r="4" spans="1:7" ht="12.75" customHeight="1" x14ac:dyDescent="0.25">
      <c r="B4" s="140"/>
      <c r="C4" s="362" t="s">
        <v>71</v>
      </c>
      <c r="D4" s="362"/>
      <c r="E4" s="362"/>
      <c r="F4" s="362"/>
      <c r="G4" s="362"/>
    </row>
    <row r="5" spans="1:7" ht="12.75" customHeight="1" x14ac:dyDescent="0.25">
      <c r="A5" s="140"/>
      <c r="B5" s="140"/>
      <c r="C5" s="362"/>
      <c r="D5" s="362"/>
      <c r="E5" s="362"/>
      <c r="F5" s="362"/>
      <c r="G5" s="362"/>
    </row>
    <row r="6" spans="1:7" ht="12.75" customHeight="1" x14ac:dyDescent="0.25">
      <c r="A6" s="140"/>
      <c r="B6" s="140"/>
      <c r="C6" s="362"/>
      <c r="D6" s="362"/>
      <c r="E6" s="362"/>
      <c r="F6" s="362"/>
      <c r="G6" s="362"/>
    </row>
    <row r="7" spans="1:7" ht="12.75" customHeight="1" x14ac:dyDescent="0.25">
      <c r="A7" s="140"/>
      <c r="B7" s="140"/>
      <c r="C7" s="362"/>
      <c r="D7" s="362"/>
      <c r="E7" s="362"/>
      <c r="F7" s="362"/>
      <c r="G7" s="362"/>
    </row>
    <row r="8" spans="1:7" ht="12.75" customHeight="1" x14ac:dyDescent="0.25">
      <c r="A8" s="140"/>
      <c r="B8" s="140"/>
      <c r="C8" s="362"/>
      <c r="D8" s="362"/>
      <c r="E8" s="362"/>
      <c r="F8" s="362"/>
      <c r="G8" s="362"/>
    </row>
    <row r="9" spans="1:7" ht="12.75" customHeight="1" x14ac:dyDescent="0.25">
      <c r="A9" s="140"/>
      <c r="B9" s="140"/>
      <c r="C9" s="362"/>
      <c r="D9" s="362"/>
      <c r="E9" s="362"/>
      <c r="F9" s="362"/>
      <c r="G9" s="362"/>
    </row>
    <row r="10" spans="1:7" ht="12.75" customHeight="1" x14ac:dyDescent="0.25">
      <c r="A10" s="140"/>
      <c r="B10" s="140"/>
      <c r="C10" s="362"/>
      <c r="D10" s="362"/>
      <c r="E10" s="362"/>
      <c r="F10" s="362"/>
      <c r="G10" s="362"/>
    </row>
    <row r="15" spans="1:7" ht="15.75" thickBot="1" x14ac:dyDescent="0.3"/>
    <row r="16" spans="1:7" x14ac:dyDescent="0.25">
      <c r="A16" s="141"/>
      <c r="B16" s="142"/>
      <c r="C16" s="142"/>
      <c r="D16" s="142"/>
      <c r="E16" s="142"/>
      <c r="F16" s="142"/>
      <c r="G16" s="143"/>
    </row>
    <row r="17" spans="1:8" ht="23.25" x14ac:dyDescent="0.35">
      <c r="A17" s="363" t="s">
        <v>33</v>
      </c>
      <c r="B17" s="364"/>
      <c r="C17" s="364"/>
      <c r="D17" s="364"/>
      <c r="E17" s="364"/>
      <c r="F17" s="144">
        <f>'stocks fourragers'!Z40</f>
        <v>0</v>
      </c>
      <c r="G17" s="145" t="s">
        <v>34</v>
      </c>
    </row>
    <row r="18" spans="1:8" x14ac:dyDescent="0.25">
      <c r="A18" s="146"/>
      <c r="B18" s="147"/>
      <c r="C18" s="147"/>
      <c r="D18" s="147"/>
      <c r="E18" s="147"/>
      <c r="F18" s="147"/>
      <c r="G18" s="148"/>
    </row>
    <row r="19" spans="1:8" x14ac:dyDescent="0.25">
      <c r="A19" s="146"/>
      <c r="B19" s="147"/>
      <c r="C19" s="147"/>
      <c r="D19" s="147"/>
      <c r="E19" s="147"/>
      <c r="F19" s="147"/>
      <c r="G19" s="148"/>
    </row>
    <row r="20" spans="1:8" ht="23.25" x14ac:dyDescent="0.35">
      <c r="A20" s="363" t="s">
        <v>70</v>
      </c>
      <c r="B20" s="364"/>
      <c r="C20" s="364"/>
      <c r="D20" s="364"/>
      <c r="E20" s="364"/>
      <c r="F20" s="144">
        <f>'Besoins hivernaux'!H44</f>
        <v>0</v>
      </c>
      <c r="G20" s="145" t="s">
        <v>34</v>
      </c>
    </row>
    <row r="21" spans="1:8" x14ac:dyDescent="0.25">
      <c r="A21" s="146"/>
      <c r="B21" s="147"/>
      <c r="C21" s="147"/>
      <c r="D21" s="147"/>
      <c r="E21" s="147"/>
      <c r="F21" s="147"/>
      <c r="G21" s="148"/>
    </row>
    <row r="22" spans="1:8" x14ac:dyDescent="0.25">
      <c r="A22" s="146"/>
      <c r="B22" s="147"/>
      <c r="C22" s="147"/>
      <c r="D22" s="147"/>
      <c r="E22" s="147"/>
      <c r="F22" s="147"/>
      <c r="G22" s="148"/>
    </row>
    <row r="23" spans="1:8" ht="23.25" x14ac:dyDescent="0.35">
      <c r="A23" s="363" t="s">
        <v>72</v>
      </c>
      <c r="B23" s="364"/>
      <c r="C23" s="364"/>
      <c r="D23" s="364"/>
      <c r="E23" s="364"/>
      <c r="F23" s="149">
        <f>F17-F20</f>
        <v>0</v>
      </c>
      <c r="G23" s="145" t="s">
        <v>34</v>
      </c>
    </row>
    <row r="24" spans="1:8" ht="15.75" thickBot="1" x14ac:dyDescent="0.3">
      <c r="A24" s="150"/>
      <c r="B24" s="151"/>
      <c r="C24" s="151"/>
      <c r="D24" s="151"/>
      <c r="E24" s="151"/>
      <c r="F24" s="151"/>
      <c r="G24" s="152"/>
    </row>
    <row r="25" spans="1:8" ht="12.75" customHeight="1" x14ac:dyDescent="0.25">
      <c r="A25" s="365" t="s">
        <v>79</v>
      </c>
      <c r="B25" s="365"/>
      <c r="C25" s="365"/>
      <c r="D25" s="365"/>
      <c r="E25" s="365"/>
      <c r="F25" s="365"/>
      <c r="G25" s="365"/>
    </row>
    <row r="26" spans="1:8" x14ac:dyDescent="0.25">
      <c r="A26" s="365"/>
      <c r="B26" s="365"/>
      <c r="C26" s="365"/>
      <c r="D26" s="365"/>
      <c r="E26" s="365"/>
      <c r="F26" s="365"/>
      <c r="G26" s="365"/>
    </row>
    <row r="28" spans="1:8" ht="18" x14ac:dyDescent="0.25">
      <c r="B28" s="366" t="s">
        <v>73</v>
      </c>
      <c r="C28" s="366"/>
      <c r="D28" s="366"/>
      <c r="E28" s="366"/>
      <c r="F28" s="366"/>
    </row>
    <row r="29" spans="1:8" ht="18" x14ac:dyDescent="0.25">
      <c r="B29" s="367" t="s">
        <v>74</v>
      </c>
      <c r="C29" s="367"/>
      <c r="D29" s="367"/>
      <c r="E29" s="367"/>
      <c r="F29" s="367"/>
    </row>
    <row r="30" spans="1:8" ht="18" x14ac:dyDescent="0.25">
      <c r="B30" s="358" t="s">
        <v>78</v>
      </c>
      <c r="C30" s="358"/>
      <c r="D30" s="358"/>
      <c r="E30" s="358"/>
      <c r="F30" s="358"/>
      <c r="H30" s="153"/>
    </row>
    <row r="31" spans="1:8" ht="18" x14ac:dyDescent="0.25">
      <c r="B31" s="358" t="s">
        <v>76</v>
      </c>
      <c r="C31" s="358"/>
      <c r="D31" s="358"/>
      <c r="E31" s="358"/>
      <c r="F31" s="358"/>
    </row>
    <row r="32" spans="1:8" ht="18" x14ac:dyDescent="0.25">
      <c r="B32" s="358" t="s">
        <v>77</v>
      </c>
      <c r="C32" s="358"/>
      <c r="D32" s="358"/>
      <c r="E32" s="358"/>
      <c r="F32" s="358"/>
      <c r="H32" s="153"/>
    </row>
    <row r="33" spans="2:8" s="169" customFormat="1" ht="18" x14ac:dyDescent="0.25">
      <c r="B33" s="359" t="s">
        <v>95</v>
      </c>
      <c r="C33" s="359"/>
      <c r="D33" s="359"/>
      <c r="E33" s="359"/>
      <c r="F33" s="359"/>
    </row>
    <row r="34" spans="2:8" ht="18" x14ac:dyDescent="0.25">
      <c r="B34" s="359" t="s">
        <v>98</v>
      </c>
      <c r="C34" s="359"/>
      <c r="D34" s="359"/>
      <c r="E34" s="359"/>
      <c r="F34" s="359"/>
      <c r="H34" s="154"/>
    </row>
    <row r="35" spans="2:8" s="169" customFormat="1" x14ac:dyDescent="0.25">
      <c r="B35" s="360" t="s">
        <v>96</v>
      </c>
      <c r="C35" s="360"/>
      <c r="D35" s="360"/>
      <c r="E35" s="360"/>
      <c r="F35" s="360"/>
      <c r="H35" s="170"/>
    </row>
    <row r="36" spans="2:8" ht="18" x14ac:dyDescent="0.25">
      <c r="B36" s="361" t="s">
        <v>75</v>
      </c>
      <c r="C36" s="358"/>
      <c r="D36" s="358"/>
      <c r="E36" s="358"/>
      <c r="F36" s="358"/>
      <c r="H36" s="155"/>
    </row>
  </sheetData>
  <sheetProtection password="CD25" sheet="1" objects="1" scenarios="1"/>
  <mergeCells count="14">
    <mergeCell ref="C4:G10"/>
    <mergeCell ref="A17:E17"/>
    <mergeCell ref="A20:E20"/>
    <mergeCell ref="A23:E23"/>
    <mergeCell ref="B31:F31"/>
    <mergeCell ref="A25:G26"/>
    <mergeCell ref="B28:F28"/>
    <mergeCell ref="B29:F29"/>
    <mergeCell ref="B30:F30"/>
    <mergeCell ref="B32:F32"/>
    <mergeCell ref="B33:F33"/>
    <mergeCell ref="B34:F34"/>
    <mergeCell ref="B35:F35"/>
    <mergeCell ref="B36:F36"/>
  </mergeCells>
  <hyperlinks>
    <hyperlink ref="B36" r:id="rId1"/>
    <hyperlink ref="B35:F35" r:id="rId2" display="Mail : ch-limousine@charente.chambagri.fr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8" sqref="G38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5"/>
  <sheetViews>
    <sheetView workbookViewId="0">
      <selection sqref="A1:A4"/>
    </sheetView>
  </sheetViews>
  <sheetFormatPr baseColWidth="10" defaultRowHeight="15" x14ac:dyDescent="0.25"/>
  <cols>
    <col min="1" max="16384" width="11.42578125" style="181"/>
  </cols>
  <sheetData>
    <row r="1" spans="1:223" ht="26.25" customHeight="1" x14ac:dyDescent="0.25">
      <c r="A1" s="371" t="s">
        <v>144</v>
      </c>
      <c r="B1" s="399" t="s">
        <v>143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399"/>
      <c r="CA1" s="399"/>
      <c r="CB1" s="390" t="s">
        <v>139</v>
      </c>
      <c r="CC1" s="392" t="s">
        <v>140</v>
      </c>
      <c r="CD1" s="400" t="s">
        <v>42</v>
      </c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00"/>
      <c r="DF1" s="400"/>
      <c r="DG1" s="400"/>
      <c r="DH1" s="400"/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00"/>
      <c r="DV1" s="400"/>
      <c r="DW1" s="400"/>
      <c r="DX1" s="400"/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00"/>
      <c r="EL1" s="400"/>
      <c r="EM1" s="400"/>
      <c r="EN1" s="400"/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00"/>
      <c r="FB1" s="400"/>
      <c r="FC1" s="400"/>
      <c r="FD1" s="400"/>
      <c r="FE1" s="400"/>
      <c r="FF1" s="400"/>
      <c r="FG1" s="400"/>
      <c r="FH1" s="400"/>
      <c r="FI1" s="395" t="s">
        <v>59</v>
      </c>
      <c r="FJ1" s="395"/>
      <c r="FK1" s="395"/>
      <c r="FL1" s="395"/>
      <c r="FM1" s="395"/>
      <c r="FN1" s="395"/>
      <c r="FO1" s="395"/>
      <c r="FP1" s="395"/>
      <c r="FQ1" s="395"/>
      <c r="FR1" s="395"/>
      <c r="FS1" s="395"/>
      <c r="FT1" s="395"/>
      <c r="FU1" s="395"/>
      <c r="FV1" s="395"/>
      <c r="FW1" s="395"/>
      <c r="FX1" s="395"/>
      <c r="FY1" s="395"/>
      <c r="FZ1" s="395"/>
      <c r="GA1" s="395"/>
      <c r="GB1" s="395"/>
      <c r="GC1" s="395"/>
      <c r="GD1" s="395"/>
      <c r="GE1" s="395"/>
      <c r="GF1" s="395"/>
      <c r="GG1" s="395"/>
      <c r="GH1" s="395"/>
      <c r="GI1" s="395"/>
      <c r="GJ1" s="395"/>
      <c r="GK1" s="395"/>
      <c r="GL1" s="395"/>
      <c r="GM1" s="395"/>
      <c r="GN1" s="395"/>
      <c r="GO1" s="395"/>
      <c r="GP1" s="395"/>
      <c r="GQ1" s="397" t="s">
        <v>80</v>
      </c>
      <c r="GR1" s="397"/>
      <c r="GS1" s="397"/>
      <c r="GT1" s="397"/>
      <c r="GU1" s="397"/>
      <c r="GV1" s="397"/>
      <c r="GW1" s="397"/>
      <c r="GX1" s="397"/>
      <c r="GY1" s="397"/>
      <c r="GZ1" s="397"/>
      <c r="HA1" s="388" t="s">
        <v>66</v>
      </c>
      <c r="HB1" s="388"/>
      <c r="HC1" s="388"/>
      <c r="HD1" s="388"/>
      <c r="HE1" s="388"/>
      <c r="HF1" s="388"/>
      <c r="HG1" s="388"/>
      <c r="HH1" s="388"/>
      <c r="HI1" s="388"/>
      <c r="HJ1" s="388"/>
      <c r="HK1" s="389" t="s">
        <v>142</v>
      </c>
      <c r="HL1" s="402" t="s">
        <v>147</v>
      </c>
      <c r="HM1" s="402"/>
      <c r="HN1" s="402"/>
      <c r="HO1" s="368" t="s">
        <v>148</v>
      </c>
    </row>
    <row r="2" spans="1:223" ht="15" customHeight="1" x14ac:dyDescent="0.25">
      <c r="A2" s="371"/>
      <c r="B2" s="412" t="s">
        <v>112</v>
      </c>
      <c r="C2" s="412"/>
      <c r="D2" s="412"/>
      <c r="E2" s="412"/>
      <c r="F2" s="412" t="s">
        <v>113</v>
      </c>
      <c r="G2" s="412"/>
      <c r="H2" s="412"/>
      <c r="I2" s="412"/>
      <c r="J2" s="412" t="s">
        <v>114</v>
      </c>
      <c r="K2" s="412"/>
      <c r="L2" s="412"/>
      <c r="M2" s="412"/>
      <c r="N2" s="182" t="s">
        <v>107</v>
      </c>
      <c r="O2" s="413" t="s">
        <v>116</v>
      </c>
      <c r="P2" s="414"/>
      <c r="Q2" s="414"/>
      <c r="R2" s="415"/>
      <c r="S2" s="413" t="s">
        <v>117</v>
      </c>
      <c r="T2" s="414"/>
      <c r="U2" s="414"/>
      <c r="V2" s="415"/>
      <c r="W2" s="413" t="s">
        <v>118</v>
      </c>
      <c r="X2" s="414"/>
      <c r="Y2" s="414"/>
      <c r="Z2" s="415"/>
      <c r="AA2" s="183" t="s">
        <v>119</v>
      </c>
      <c r="AB2" s="408" t="s">
        <v>120</v>
      </c>
      <c r="AC2" s="409"/>
      <c r="AD2" s="409"/>
      <c r="AE2" s="409"/>
      <c r="AF2" s="410"/>
      <c r="AG2" s="408" t="s">
        <v>121</v>
      </c>
      <c r="AH2" s="409"/>
      <c r="AI2" s="409"/>
      <c r="AJ2" s="409"/>
      <c r="AK2" s="410"/>
      <c r="AL2" s="408" t="s">
        <v>122</v>
      </c>
      <c r="AM2" s="409"/>
      <c r="AN2" s="409"/>
      <c r="AO2" s="409"/>
      <c r="AP2" s="410"/>
      <c r="AQ2" s="184" t="s">
        <v>123</v>
      </c>
      <c r="AR2" s="411" t="s">
        <v>128</v>
      </c>
      <c r="AS2" s="411"/>
      <c r="AT2" s="411"/>
      <c r="AU2" s="411"/>
      <c r="AV2" s="411"/>
      <c r="AW2" s="411"/>
      <c r="AX2" s="411"/>
      <c r="AY2" s="406" t="s">
        <v>129</v>
      </c>
      <c r="AZ2" s="406"/>
      <c r="BA2" s="406"/>
      <c r="BB2" s="406"/>
      <c r="BC2" s="406"/>
      <c r="BD2" s="406"/>
      <c r="BE2" s="406"/>
      <c r="BF2" s="407" t="s">
        <v>130</v>
      </c>
      <c r="BG2" s="407"/>
      <c r="BH2" s="407"/>
      <c r="BI2" s="407"/>
      <c r="BJ2" s="407"/>
      <c r="BK2" s="407"/>
      <c r="BL2" s="407"/>
      <c r="BM2" s="407"/>
      <c r="BN2" s="407"/>
      <c r="BO2" s="407"/>
      <c r="BP2" s="407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3" t="s">
        <v>138</v>
      </c>
      <c r="CB2" s="390"/>
      <c r="CC2" s="392"/>
      <c r="CD2" s="372" t="s">
        <v>43</v>
      </c>
      <c r="CE2" s="373"/>
      <c r="CF2" s="373"/>
      <c r="CG2" s="373"/>
      <c r="CH2" s="374"/>
      <c r="CI2" s="398" t="s">
        <v>44</v>
      </c>
      <c r="CJ2" s="398"/>
      <c r="CK2" s="398"/>
      <c r="CL2" s="398" t="s">
        <v>45</v>
      </c>
      <c r="CM2" s="398"/>
      <c r="CN2" s="398" t="s">
        <v>46</v>
      </c>
      <c r="CO2" s="398"/>
      <c r="CP2" s="398" t="s">
        <v>47</v>
      </c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398"/>
      <c r="DD2" s="398"/>
      <c r="DE2" s="398" t="s">
        <v>51</v>
      </c>
      <c r="DF2" s="398"/>
      <c r="DG2" s="398"/>
      <c r="DH2" s="398"/>
      <c r="DI2" s="398"/>
      <c r="DJ2" s="398"/>
      <c r="DK2" s="398"/>
      <c r="DL2" s="398"/>
      <c r="DM2" s="398"/>
      <c r="DN2" s="398"/>
      <c r="DO2" s="398"/>
      <c r="DP2" s="398"/>
      <c r="DQ2" s="398"/>
      <c r="DR2" s="398"/>
      <c r="DS2" s="398"/>
      <c r="DT2" s="398" t="s">
        <v>52</v>
      </c>
      <c r="DU2" s="398"/>
      <c r="DV2" s="398"/>
      <c r="DW2" s="398"/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 t="s">
        <v>53</v>
      </c>
      <c r="EJ2" s="398"/>
      <c r="EK2" s="398"/>
      <c r="EL2" s="398"/>
      <c r="EM2" s="398"/>
      <c r="EN2" s="398"/>
      <c r="EO2" s="398"/>
      <c r="EP2" s="398"/>
      <c r="EQ2" s="398"/>
      <c r="ER2" s="398"/>
      <c r="ES2" s="398" t="s">
        <v>54</v>
      </c>
      <c r="ET2" s="398"/>
      <c r="EU2" s="398"/>
      <c r="EV2" s="398"/>
      <c r="EW2" s="398"/>
      <c r="EX2" s="398" t="s">
        <v>55</v>
      </c>
      <c r="EY2" s="398"/>
      <c r="EZ2" s="398"/>
      <c r="FA2" s="398"/>
      <c r="FB2" s="398"/>
      <c r="FC2" s="398" t="s">
        <v>56</v>
      </c>
      <c r="FD2" s="398"/>
      <c r="FE2" s="398"/>
      <c r="FF2" s="398"/>
      <c r="FG2" s="398"/>
      <c r="FH2" s="398"/>
      <c r="FI2" s="394" t="s">
        <v>60</v>
      </c>
      <c r="FJ2" s="394"/>
      <c r="FK2" s="394"/>
      <c r="FL2" s="394"/>
      <c r="FM2" s="394"/>
      <c r="FN2" s="394" t="s">
        <v>61</v>
      </c>
      <c r="FO2" s="394"/>
      <c r="FP2" s="394"/>
      <c r="FQ2" s="394"/>
      <c r="FR2" s="394"/>
      <c r="FS2" s="394" t="s">
        <v>62</v>
      </c>
      <c r="FT2" s="394"/>
      <c r="FU2" s="394"/>
      <c r="FV2" s="394"/>
      <c r="FW2" s="394"/>
      <c r="FX2" s="394" t="s">
        <v>63</v>
      </c>
      <c r="FY2" s="394"/>
      <c r="FZ2" s="394"/>
      <c r="GA2" s="394"/>
      <c r="GB2" s="394"/>
      <c r="GC2" s="394" t="s">
        <v>54</v>
      </c>
      <c r="GD2" s="394"/>
      <c r="GE2" s="394"/>
      <c r="GF2" s="394"/>
      <c r="GG2" s="394"/>
      <c r="GH2" s="394" t="s">
        <v>55</v>
      </c>
      <c r="GI2" s="394"/>
      <c r="GJ2" s="394"/>
      <c r="GK2" s="394"/>
      <c r="GL2" s="394"/>
      <c r="GM2" s="394" t="s">
        <v>56</v>
      </c>
      <c r="GN2" s="394"/>
      <c r="GO2" s="394"/>
      <c r="GP2" s="394"/>
      <c r="GQ2" s="396" t="s">
        <v>81</v>
      </c>
      <c r="GR2" s="396"/>
      <c r="GS2" s="396"/>
      <c r="GT2" s="396"/>
      <c r="GU2" s="396"/>
      <c r="GV2" s="396" t="s">
        <v>82</v>
      </c>
      <c r="GW2" s="396"/>
      <c r="GX2" s="396"/>
      <c r="GY2" s="396"/>
      <c r="GZ2" s="396"/>
      <c r="HA2" s="401" t="s">
        <v>67</v>
      </c>
      <c r="HB2" s="401"/>
      <c r="HC2" s="401"/>
      <c r="HD2" s="401"/>
      <c r="HE2" s="401"/>
      <c r="HF2" s="401" t="s">
        <v>69</v>
      </c>
      <c r="HG2" s="401"/>
      <c r="HH2" s="401"/>
      <c r="HI2" s="401"/>
      <c r="HJ2" s="401"/>
      <c r="HK2" s="389"/>
      <c r="HL2" s="402"/>
      <c r="HM2" s="402"/>
      <c r="HN2" s="402"/>
      <c r="HO2" s="368"/>
    </row>
    <row r="3" spans="1:223" ht="75" customHeight="1" x14ac:dyDescent="0.25">
      <c r="A3" s="371"/>
      <c r="B3" s="386" t="s">
        <v>108</v>
      </c>
      <c r="C3" s="386" t="s">
        <v>109</v>
      </c>
      <c r="D3" s="384" t="s">
        <v>111</v>
      </c>
      <c r="E3" s="384" t="s">
        <v>110</v>
      </c>
      <c r="F3" s="386" t="s">
        <v>108</v>
      </c>
      <c r="G3" s="386" t="s">
        <v>109</v>
      </c>
      <c r="H3" s="384" t="s">
        <v>111</v>
      </c>
      <c r="I3" s="384" t="s">
        <v>110</v>
      </c>
      <c r="J3" s="386" t="s">
        <v>108</v>
      </c>
      <c r="K3" s="386" t="s">
        <v>109</v>
      </c>
      <c r="L3" s="384" t="s">
        <v>111</v>
      </c>
      <c r="M3" s="384" t="s">
        <v>110</v>
      </c>
      <c r="N3" s="384" t="s">
        <v>115</v>
      </c>
      <c r="O3" s="382" t="s">
        <v>108</v>
      </c>
      <c r="P3" s="382" t="s">
        <v>109</v>
      </c>
      <c r="Q3" s="380" t="s">
        <v>111</v>
      </c>
      <c r="R3" s="380" t="s">
        <v>110</v>
      </c>
      <c r="S3" s="382" t="s">
        <v>108</v>
      </c>
      <c r="T3" s="382" t="s">
        <v>109</v>
      </c>
      <c r="U3" s="380" t="s">
        <v>111</v>
      </c>
      <c r="V3" s="380" t="s">
        <v>110</v>
      </c>
      <c r="W3" s="382" t="s">
        <v>108</v>
      </c>
      <c r="X3" s="382" t="s">
        <v>109</v>
      </c>
      <c r="Y3" s="380" t="s">
        <v>111</v>
      </c>
      <c r="Z3" s="380" t="s">
        <v>110</v>
      </c>
      <c r="AA3" s="380" t="s">
        <v>115</v>
      </c>
      <c r="AB3" s="378" t="s">
        <v>108</v>
      </c>
      <c r="AC3" s="378" t="s">
        <v>109</v>
      </c>
      <c r="AD3" s="369" t="s">
        <v>111</v>
      </c>
      <c r="AE3" s="369" t="s">
        <v>124</v>
      </c>
      <c r="AF3" s="369" t="s">
        <v>110</v>
      </c>
      <c r="AG3" s="378" t="s">
        <v>108</v>
      </c>
      <c r="AH3" s="378" t="s">
        <v>109</v>
      </c>
      <c r="AI3" s="369" t="s">
        <v>111</v>
      </c>
      <c r="AJ3" s="369" t="s">
        <v>124</v>
      </c>
      <c r="AK3" s="369" t="s">
        <v>110</v>
      </c>
      <c r="AL3" s="378" t="s">
        <v>108</v>
      </c>
      <c r="AM3" s="378" t="s">
        <v>109</v>
      </c>
      <c r="AN3" s="369" t="s">
        <v>111</v>
      </c>
      <c r="AO3" s="369" t="s">
        <v>124</v>
      </c>
      <c r="AP3" s="369" t="s">
        <v>110</v>
      </c>
      <c r="AQ3" s="369" t="s">
        <v>115</v>
      </c>
      <c r="AR3" s="411" t="s">
        <v>125</v>
      </c>
      <c r="AS3" s="411"/>
      <c r="AT3" s="411" t="s">
        <v>126</v>
      </c>
      <c r="AU3" s="411"/>
      <c r="AV3" s="411" t="s">
        <v>127</v>
      </c>
      <c r="AW3" s="411"/>
      <c r="AX3" s="185" t="s">
        <v>115</v>
      </c>
      <c r="AY3" s="406" t="s">
        <v>125</v>
      </c>
      <c r="AZ3" s="406"/>
      <c r="BA3" s="406" t="s">
        <v>126</v>
      </c>
      <c r="BB3" s="406"/>
      <c r="BC3" s="406" t="s">
        <v>127</v>
      </c>
      <c r="BD3" s="406"/>
      <c r="BE3" s="186" t="s">
        <v>115</v>
      </c>
      <c r="BF3" s="407" t="s">
        <v>131</v>
      </c>
      <c r="BG3" s="407"/>
      <c r="BH3" s="407"/>
      <c r="BI3" s="407"/>
      <c r="BJ3" s="407"/>
      <c r="BK3" s="407" t="s">
        <v>135</v>
      </c>
      <c r="BL3" s="407"/>
      <c r="BM3" s="407"/>
      <c r="BN3" s="407"/>
      <c r="BO3" s="407"/>
      <c r="BP3" s="407" t="s">
        <v>136</v>
      </c>
      <c r="BQ3" s="407"/>
      <c r="BR3" s="407"/>
      <c r="BS3" s="407"/>
      <c r="BT3" s="407"/>
      <c r="BU3" s="407" t="s">
        <v>137</v>
      </c>
      <c r="BV3" s="407"/>
      <c r="BW3" s="407"/>
      <c r="BX3" s="407"/>
      <c r="BY3" s="407"/>
      <c r="BZ3" s="187" t="s">
        <v>115</v>
      </c>
      <c r="CA3" s="404"/>
      <c r="CB3" s="390"/>
      <c r="CC3" s="392"/>
      <c r="CD3" s="375"/>
      <c r="CE3" s="376"/>
      <c r="CF3" s="376"/>
      <c r="CG3" s="376"/>
      <c r="CH3" s="377"/>
      <c r="CI3" s="398"/>
      <c r="CJ3" s="398"/>
      <c r="CK3" s="398"/>
      <c r="CL3" s="398"/>
      <c r="CM3" s="398"/>
      <c r="CN3" s="398"/>
      <c r="CO3" s="398"/>
      <c r="CP3" s="398" t="s">
        <v>48</v>
      </c>
      <c r="CQ3" s="398"/>
      <c r="CR3" s="398"/>
      <c r="CS3" s="398"/>
      <c r="CT3" s="398"/>
      <c r="CU3" s="398" t="s">
        <v>49</v>
      </c>
      <c r="CV3" s="398"/>
      <c r="CW3" s="398"/>
      <c r="CX3" s="398"/>
      <c r="CY3" s="398"/>
      <c r="CZ3" s="398" t="s">
        <v>50</v>
      </c>
      <c r="DA3" s="398"/>
      <c r="DB3" s="398"/>
      <c r="DC3" s="398"/>
      <c r="DD3" s="398"/>
      <c r="DE3" s="398" t="s">
        <v>48</v>
      </c>
      <c r="DF3" s="398"/>
      <c r="DG3" s="398"/>
      <c r="DH3" s="398"/>
      <c r="DI3" s="398"/>
      <c r="DJ3" s="398" t="s">
        <v>49</v>
      </c>
      <c r="DK3" s="398"/>
      <c r="DL3" s="398"/>
      <c r="DM3" s="398"/>
      <c r="DN3" s="398"/>
      <c r="DO3" s="398" t="s">
        <v>50</v>
      </c>
      <c r="DP3" s="398"/>
      <c r="DQ3" s="398"/>
      <c r="DR3" s="398"/>
      <c r="DS3" s="398"/>
      <c r="DT3" s="398" t="s">
        <v>48</v>
      </c>
      <c r="DU3" s="398"/>
      <c r="DV3" s="398"/>
      <c r="DW3" s="398"/>
      <c r="DX3" s="398"/>
      <c r="DY3" s="398" t="s">
        <v>49</v>
      </c>
      <c r="DZ3" s="398"/>
      <c r="EA3" s="398"/>
      <c r="EB3" s="398"/>
      <c r="EC3" s="398"/>
      <c r="ED3" s="398" t="s">
        <v>50</v>
      </c>
      <c r="EE3" s="398"/>
      <c r="EF3" s="398"/>
      <c r="EG3" s="398"/>
      <c r="EH3" s="398"/>
      <c r="EI3" s="398" t="s">
        <v>49</v>
      </c>
      <c r="EJ3" s="398"/>
      <c r="EK3" s="398"/>
      <c r="EL3" s="398"/>
      <c r="EM3" s="398"/>
      <c r="EN3" s="398" t="s">
        <v>50</v>
      </c>
      <c r="EO3" s="398"/>
      <c r="EP3" s="398"/>
      <c r="EQ3" s="398"/>
      <c r="ER3" s="398"/>
      <c r="ES3" s="398" t="s">
        <v>50</v>
      </c>
      <c r="ET3" s="398"/>
      <c r="EU3" s="398"/>
      <c r="EV3" s="398"/>
      <c r="EW3" s="398"/>
      <c r="EX3" s="398"/>
      <c r="EY3" s="398"/>
      <c r="EZ3" s="398"/>
      <c r="FA3" s="398"/>
      <c r="FB3" s="398"/>
      <c r="FC3" s="398" t="s">
        <v>57</v>
      </c>
      <c r="FD3" s="398"/>
      <c r="FE3" s="398" t="s">
        <v>58</v>
      </c>
      <c r="FF3" s="398"/>
      <c r="FG3" s="398" t="s">
        <v>48</v>
      </c>
      <c r="FH3" s="398"/>
      <c r="FI3" s="394"/>
      <c r="FJ3" s="394"/>
      <c r="FK3" s="394"/>
      <c r="FL3" s="394"/>
      <c r="FM3" s="394"/>
      <c r="FN3" s="394"/>
      <c r="FO3" s="394"/>
      <c r="FP3" s="394"/>
      <c r="FQ3" s="394"/>
      <c r="FR3" s="394"/>
      <c r="FS3" s="394"/>
      <c r="FT3" s="394"/>
      <c r="FU3" s="394"/>
      <c r="FV3" s="394"/>
      <c r="FW3" s="394"/>
      <c r="FX3" s="394"/>
      <c r="FY3" s="394"/>
      <c r="FZ3" s="394"/>
      <c r="GA3" s="394"/>
      <c r="GB3" s="394"/>
      <c r="GC3" s="394"/>
      <c r="GD3" s="394"/>
      <c r="GE3" s="394"/>
      <c r="GF3" s="394"/>
      <c r="GG3" s="394"/>
      <c r="GH3" s="394"/>
      <c r="GI3" s="394"/>
      <c r="GJ3" s="394"/>
      <c r="GK3" s="394"/>
      <c r="GL3" s="394"/>
      <c r="GM3" s="394" t="s">
        <v>64</v>
      </c>
      <c r="GN3" s="394"/>
      <c r="GO3" s="394" t="s">
        <v>65</v>
      </c>
      <c r="GP3" s="394"/>
      <c r="GQ3" s="396"/>
      <c r="GR3" s="396"/>
      <c r="GS3" s="396"/>
      <c r="GT3" s="396"/>
      <c r="GU3" s="396"/>
      <c r="GV3" s="396"/>
      <c r="GW3" s="396"/>
      <c r="GX3" s="396"/>
      <c r="GY3" s="396"/>
      <c r="GZ3" s="396"/>
      <c r="HA3" s="401"/>
      <c r="HB3" s="401"/>
      <c r="HC3" s="401"/>
      <c r="HD3" s="401"/>
      <c r="HE3" s="401"/>
      <c r="HF3" s="401"/>
      <c r="HG3" s="401"/>
      <c r="HH3" s="401"/>
      <c r="HI3" s="401"/>
      <c r="HJ3" s="401"/>
      <c r="HK3" s="389"/>
      <c r="HL3" s="199" t="s">
        <v>145</v>
      </c>
      <c r="HM3" s="199" t="s">
        <v>41</v>
      </c>
      <c r="HN3" s="199" t="s">
        <v>146</v>
      </c>
      <c r="HO3" s="368"/>
    </row>
    <row r="4" spans="1:223" ht="45" x14ac:dyDescent="0.25">
      <c r="A4" s="371"/>
      <c r="B4" s="387"/>
      <c r="C4" s="387"/>
      <c r="D4" s="385"/>
      <c r="E4" s="385"/>
      <c r="F4" s="387"/>
      <c r="G4" s="387"/>
      <c r="H4" s="385"/>
      <c r="I4" s="385"/>
      <c r="J4" s="387"/>
      <c r="K4" s="387"/>
      <c r="L4" s="385"/>
      <c r="M4" s="385"/>
      <c r="N4" s="385"/>
      <c r="O4" s="383"/>
      <c r="P4" s="383"/>
      <c r="Q4" s="381"/>
      <c r="R4" s="381"/>
      <c r="S4" s="383"/>
      <c r="T4" s="383"/>
      <c r="U4" s="381"/>
      <c r="V4" s="381"/>
      <c r="W4" s="383"/>
      <c r="X4" s="383"/>
      <c r="Y4" s="381"/>
      <c r="Z4" s="381"/>
      <c r="AA4" s="381"/>
      <c r="AB4" s="379"/>
      <c r="AC4" s="379"/>
      <c r="AD4" s="370"/>
      <c r="AE4" s="370"/>
      <c r="AF4" s="370"/>
      <c r="AG4" s="379"/>
      <c r="AH4" s="379"/>
      <c r="AI4" s="370"/>
      <c r="AJ4" s="370"/>
      <c r="AK4" s="370"/>
      <c r="AL4" s="379"/>
      <c r="AM4" s="379"/>
      <c r="AN4" s="370"/>
      <c r="AO4" s="370"/>
      <c r="AP4" s="370"/>
      <c r="AQ4" s="370"/>
      <c r="AR4" s="185" t="s">
        <v>29</v>
      </c>
      <c r="AS4" s="185" t="s">
        <v>110</v>
      </c>
      <c r="AT4" s="185" t="s">
        <v>29</v>
      </c>
      <c r="AU4" s="185" t="s">
        <v>110</v>
      </c>
      <c r="AV4" s="185" t="s">
        <v>29</v>
      </c>
      <c r="AW4" s="185" t="s">
        <v>110</v>
      </c>
      <c r="AX4" s="185" t="s">
        <v>110</v>
      </c>
      <c r="AY4" s="186" t="s">
        <v>29</v>
      </c>
      <c r="AZ4" s="186" t="s">
        <v>110</v>
      </c>
      <c r="BA4" s="186" t="s">
        <v>29</v>
      </c>
      <c r="BB4" s="186" t="s">
        <v>110</v>
      </c>
      <c r="BC4" s="186" t="s">
        <v>29</v>
      </c>
      <c r="BD4" s="186" t="s">
        <v>110</v>
      </c>
      <c r="BE4" s="186" t="s">
        <v>110</v>
      </c>
      <c r="BF4" s="188" t="s">
        <v>132</v>
      </c>
      <c r="BG4" s="188" t="s">
        <v>85</v>
      </c>
      <c r="BH4" s="188" t="s">
        <v>86</v>
      </c>
      <c r="BI4" s="188" t="s">
        <v>133</v>
      </c>
      <c r="BJ4" s="188" t="s">
        <v>110</v>
      </c>
      <c r="BK4" s="188" t="s">
        <v>132</v>
      </c>
      <c r="BL4" s="188" t="s">
        <v>85</v>
      </c>
      <c r="BM4" s="188" t="s">
        <v>86</v>
      </c>
      <c r="BN4" s="188" t="s">
        <v>133</v>
      </c>
      <c r="BO4" s="188" t="s">
        <v>110</v>
      </c>
      <c r="BP4" s="188" t="s">
        <v>132</v>
      </c>
      <c r="BQ4" s="188" t="s">
        <v>85</v>
      </c>
      <c r="BR4" s="188" t="s">
        <v>86</v>
      </c>
      <c r="BS4" s="188" t="s">
        <v>133</v>
      </c>
      <c r="BT4" s="188" t="s">
        <v>110</v>
      </c>
      <c r="BU4" s="188" t="s">
        <v>132</v>
      </c>
      <c r="BV4" s="188" t="s">
        <v>85</v>
      </c>
      <c r="BW4" s="188" t="s">
        <v>86</v>
      </c>
      <c r="BX4" s="188" t="s">
        <v>133</v>
      </c>
      <c r="BY4" s="188" t="s">
        <v>110</v>
      </c>
      <c r="BZ4" s="188" t="s">
        <v>110</v>
      </c>
      <c r="CA4" s="405"/>
      <c r="CB4" s="391"/>
      <c r="CC4" s="393"/>
      <c r="CD4" s="176" t="s">
        <v>38</v>
      </c>
      <c r="CE4" s="176" t="s">
        <v>83</v>
      </c>
      <c r="CF4" s="176" t="s">
        <v>84</v>
      </c>
      <c r="CG4" s="176" t="s">
        <v>39</v>
      </c>
      <c r="CH4" s="176" t="s">
        <v>41</v>
      </c>
      <c r="CI4" s="176" t="s">
        <v>38</v>
      </c>
      <c r="CJ4" s="176" t="s">
        <v>39</v>
      </c>
      <c r="CK4" s="176" t="s">
        <v>41</v>
      </c>
      <c r="CL4" s="176" t="s">
        <v>38</v>
      </c>
      <c r="CM4" s="176" t="s">
        <v>41</v>
      </c>
      <c r="CN4" s="176" t="s">
        <v>38</v>
      </c>
      <c r="CO4" s="176" t="s">
        <v>41</v>
      </c>
      <c r="CP4" s="176" t="s">
        <v>38</v>
      </c>
      <c r="CQ4" s="176" t="s">
        <v>83</v>
      </c>
      <c r="CR4" s="176" t="s">
        <v>84</v>
      </c>
      <c r="CS4" s="176" t="s">
        <v>39</v>
      </c>
      <c r="CT4" s="176" t="s">
        <v>41</v>
      </c>
      <c r="CU4" s="176" t="s">
        <v>38</v>
      </c>
      <c r="CV4" s="176" t="s">
        <v>83</v>
      </c>
      <c r="CW4" s="176" t="s">
        <v>84</v>
      </c>
      <c r="CX4" s="176" t="s">
        <v>39</v>
      </c>
      <c r="CY4" s="176" t="s">
        <v>41</v>
      </c>
      <c r="CZ4" s="176" t="s">
        <v>38</v>
      </c>
      <c r="DA4" s="176" t="s">
        <v>83</v>
      </c>
      <c r="DB4" s="176" t="s">
        <v>84</v>
      </c>
      <c r="DC4" s="176" t="s">
        <v>39</v>
      </c>
      <c r="DD4" s="176" t="s">
        <v>41</v>
      </c>
      <c r="DE4" s="176" t="s">
        <v>38</v>
      </c>
      <c r="DF4" s="176" t="s">
        <v>83</v>
      </c>
      <c r="DG4" s="176" t="s">
        <v>84</v>
      </c>
      <c r="DH4" s="176" t="s">
        <v>39</v>
      </c>
      <c r="DI4" s="176" t="s">
        <v>41</v>
      </c>
      <c r="DJ4" s="176" t="s">
        <v>38</v>
      </c>
      <c r="DK4" s="176" t="s">
        <v>83</v>
      </c>
      <c r="DL4" s="176" t="s">
        <v>84</v>
      </c>
      <c r="DM4" s="176" t="s">
        <v>39</v>
      </c>
      <c r="DN4" s="176" t="s">
        <v>41</v>
      </c>
      <c r="DO4" s="176" t="s">
        <v>38</v>
      </c>
      <c r="DP4" s="176" t="s">
        <v>83</v>
      </c>
      <c r="DQ4" s="176" t="s">
        <v>84</v>
      </c>
      <c r="DR4" s="176" t="s">
        <v>39</v>
      </c>
      <c r="DS4" s="176" t="s">
        <v>41</v>
      </c>
      <c r="DT4" s="176" t="s">
        <v>38</v>
      </c>
      <c r="DU4" s="176" t="s">
        <v>83</v>
      </c>
      <c r="DV4" s="176" t="s">
        <v>84</v>
      </c>
      <c r="DW4" s="176" t="s">
        <v>39</v>
      </c>
      <c r="DX4" s="176" t="s">
        <v>41</v>
      </c>
      <c r="DY4" s="176" t="s">
        <v>38</v>
      </c>
      <c r="DZ4" s="176" t="s">
        <v>83</v>
      </c>
      <c r="EA4" s="176" t="s">
        <v>84</v>
      </c>
      <c r="EB4" s="176" t="s">
        <v>39</v>
      </c>
      <c r="EC4" s="176" t="s">
        <v>41</v>
      </c>
      <c r="ED4" s="176" t="s">
        <v>38</v>
      </c>
      <c r="EE4" s="176" t="s">
        <v>83</v>
      </c>
      <c r="EF4" s="176" t="s">
        <v>84</v>
      </c>
      <c r="EG4" s="176" t="s">
        <v>39</v>
      </c>
      <c r="EH4" s="176" t="s">
        <v>41</v>
      </c>
      <c r="EI4" s="176" t="s">
        <v>38</v>
      </c>
      <c r="EJ4" s="176" t="s">
        <v>83</v>
      </c>
      <c r="EK4" s="176" t="s">
        <v>84</v>
      </c>
      <c r="EL4" s="176" t="s">
        <v>39</v>
      </c>
      <c r="EM4" s="176" t="s">
        <v>41</v>
      </c>
      <c r="EN4" s="176" t="s">
        <v>38</v>
      </c>
      <c r="EO4" s="176" t="s">
        <v>83</v>
      </c>
      <c r="EP4" s="176" t="s">
        <v>84</v>
      </c>
      <c r="EQ4" s="176" t="s">
        <v>39</v>
      </c>
      <c r="ER4" s="176" t="s">
        <v>41</v>
      </c>
      <c r="ES4" s="176" t="s">
        <v>38</v>
      </c>
      <c r="ET4" s="176" t="s">
        <v>83</v>
      </c>
      <c r="EU4" s="176" t="s">
        <v>84</v>
      </c>
      <c r="EV4" s="176" t="s">
        <v>39</v>
      </c>
      <c r="EW4" s="176" t="s">
        <v>41</v>
      </c>
      <c r="EX4" s="176" t="s">
        <v>38</v>
      </c>
      <c r="EY4" s="176" t="s">
        <v>83</v>
      </c>
      <c r="EZ4" s="176" t="s">
        <v>84</v>
      </c>
      <c r="FA4" s="176" t="s">
        <v>39</v>
      </c>
      <c r="FB4" s="176" t="s">
        <v>41</v>
      </c>
      <c r="FC4" s="176" t="s">
        <v>38</v>
      </c>
      <c r="FD4" s="176" t="s">
        <v>41</v>
      </c>
      <c r="FE4" s="176" t="s">
        <v>38</v>
      </c>
      <c r="FF4" s="176" t="s">
        <v>41</v>
      </c>
      <c r="FG4" s="176" t="s">
        <v>38</v>
      </c>
      <c r="FH4" s="176" t="s">
        <v>41</v>
      </c>
      <c r="FI4" s="177" t="s">
        <v>38</v>
      </c>
      <c r="FJ4" s="177" t="s">
        <v>83</v>
      </c>
      <c r="FK4" s="177" t="s">
        <v>84</v>
      </c>
      <c r="FL4" s="177" t="s">
        <v>39</v>
      </c>
      <c r="FM4" s="177" t="s">
        <v>41</v>
      </c>
      <c r="FN4" s="177" t="s">
        <v>38</v>
      </c>
      <c r="FO4" s="177" t="s">
        <v>83</v>
      </c>
      <c r="FP4" s="177" t="s">
        <v>84</v>
      </c>
      <c r="FQ4" s="177" t="s">
        <v>39</v>
      </c>
      <c r="FR4" s="177" t="s">
        <v>41</v>
      </c>
      <c r="FS4" s="177" t="s">
        <v>38</v>
      </c>
      <c r="FT4" s="177" t="s">
        <v>83</v>
      </c>
      <c r="FU4" s="177" t="s">
        <v>84</v>
      </c>
      <c r="FV4" s="177" t="s">
        <v>39</v>
      </c>
      <c r="FW4" s="177" t="s">
        <v>41</v>
      </c>
      <c r="FX4" s="177" t="s">
        <v>38</v>
      </c>
      <c r="FY4" s="177" t="s">
        <v>83</v>
      </c>
      <c r="FZ4" s="177" t="s">
        <v>84</v>
      </c>
      <c r="GA4" s="177" t="s">
        <v>39</v>
      </c>
      <c r="GB4" s="177" t="s">
        <v>41</v>
      </c>
      <c r="GC4" s="177" t="s">
        <v>38</v>
      </c>
      <c r="GD4" s="177" t="s">
        <v>83</v>
      </c>
      <c r="GE4" s="177" t="s">
        <v>84</v>
      </c>
      <c r="GF4" s="177" t="s">
        <v>39</v>
      </c>
      <c r="GG4" s="177" t="s">
        <v>41</v>
      </c>
      <c r="GH4" s="177" t="s">
        <v>38</v>
      </c>
      <c r="GI4" s="177" t="s">
        <v>83</v>
      </c>
      <c r="GJ4" s="177" t="s">
        <v>84</v>
      </c>
      <c r="GK4" s="177" t="s">
        <v>39</v>
      </c>
      <c r="GL4" s="177" t="s">
        <v>41</v>
      </c>
      <c r="GM4" s="177" t="s">
        <v>38</v>
      </c>
      <c r="GN4" s="177" t="s">
        <v>41</v>
      </c>
      <c r="GO4" s="177" t="s">
        <v>38</v>
      </c>
      <c r="GP4" s="177" t="s">
        <v>41</v>
      </c>
      <c r="GQ4" s="178" t="s">
        <v>38</v>
      </c>
      <c r="GR4" s="178" t="s">
        <v>83</v>
      </c>
      <c r="GS4" s="178" t="s">
        <v>84</v>
      </c>
      <c r="GT4" s="178" t="s">
        <v>39</v>
      </c>
      <c r="GU4" s="178" t="s">
        <v>41</v>
      </c>
      <c r="GV4" s="178" t="s">
        <v>38</v>
      </c>
      <c r="GW4" s="178" t="s">
        <v>83</v>
      </c>
      <c r="GX4" s="178" t="s">
        <v>84</v>
      </c>
      <c r="GY4" s="178" t="s">
        <v>39</v>
      </c>
      <c r="GZ4" s="178" t="s">
        <v>41</v>
      </c>
      <c r="HA4" s="179" t="s">
        <v>38</v>
      </c>
      <c r="HB4" s="179" t="s">
        <v>83</v>
      </c>
      <c r="HC4" s="179" t="s">
        <v>84</v>
      </c>
      <c r="HD4" s="179" t="s">
        <v>39</v>
      </c>
      <c r="HE4" s="179" t="s">
        <v>41</v>
      </c>
      <c r="HF4" s="179" t="s">
        <v>38</v>
      </c>
      <c r="HG4" s="179" t="s">
        <v>83</v>
      </c>
      <c r="HH4" s="179" t="s">
        <v>84</v>
      </c>
      <c r="HI4" s="179" t="s">
        <v>39</v>
      </c>
      <c r="HJ4" s="179" t="s">
        <v>41</v>
      </c>
      <c r="HK4" s="180" t="s">
        <v>41</v>
      </c>
      <c r="HL4" s="199" t="s">
        <v>110</v>
      </c>
      <c r="HM4" s="199" t="s">
        <v>110</v>
      </c>
      <c r="HN4" s="199" t="s">
        <v>110</v>
      </c>
      <c r="HO4" s="202" t="s">
        <v>110</v>
      </c>
    </row>
    <row r="5" spans="1:223" ht="45.75" customHeight="1" x14ac:dyDescent="0.25">
      <c r="A5" s="198">
        <f>'stocks fourragers'!R4</f>
        <v>0</v>
      </c>
      <c r="B5" s="182">
        <f>'stocks fourragers'!I9</f>
        <v>0</v>
      </c>
      <c r="C5" s="182">
        <f>'stocks fourragers'!M9</f>
        <v>0</v>
      </c>
      <c r="D5" s="182">
        <f>'stocks fourragers'!Q9</f>
        <v>0</v>
      </c>
      <c r="E5" s="189">
        <f>'stocks fourragers'!AA9</f>
        <v>0</v>
      </c>
      <c r="F5" s="182">
        <f>'stocks fourragers'!I10</f>
        <v>0</v>
      </c>
      <c r="G5" s="182">
        <f>'stocks fourragers'!M10</f>
        <v>0</v>
      </c>
      <c r="H5" s="182">
        <f>'stocks fourragers'!Q10</f>
        <v>0</v>
      </c>
      <c r="I5" s="189">
        <f>'stocks fourragers'!AA10</f>
        <v>0</v>
      </c>
      <c r="J5" s="182">
        <f>'stocks fourragers'!I11</f>
        <v>0</v>
      </c>
      <c r="K5" s="182">
        <f>'stocks fourragers'!M11</f>
        <v>0</v>
      </c>
      <c r="L5" s="182">
        <f>'stocks fourragers'!Q11</f>
        <v>0</v>
      </c>
      <c r="M5" s="189">
        <f>'stocks fourragers'!AA11</f>
        <v>0</v>
      </c>
      <c r="N5" s="189">
        <f>'stocks fourragers'!AA12</f>
        <v>0</v>
      </c>
      <c r="O5" s="183">
        <f>'stocks fourragers'!I13</f>
        <v>0</v>
      </c>
      <c r="P5" s="183">
        <f>'stocks fourragers'!M13</f>
        <v>0</v>
      </c>
      <c r="Q5" s="183">
        <f>'stocks fourragers'!Q13</f>
        <v>0</v>
      </c>
      <c r="R5" s="190">
        <f>'stocks fourragers'!AA13</f>
        <v>0</v>
      </c>
      <c r="S5" s="183">
        <f>'stocks fourragers'!I14</f>
        <v>0</v>
      </c>
      <c r="T5" s="183">
        <f>'stocks fourragers'!M14</f>
        <v>0</v>
      </c>
      <c r="U5" s="183">
        <f>'stocks fourragers'!Q14</f>
        <v>0</v>
      </c>
      <c r="V5" s="190">
        <f>'stocks fourragers'!AA14</f>
        <v>0</v>
      </c>
      <c r="W5" s="183">
        <f>'stocks fourragers'!I15</f>
        <v>0</v>
      </c>
      <c r="X5" s="183">
        <f>'stocks fourragers'!M15</f>
        <v>0</v>
      </c>
      <c r="Y5" s="183">
        <f>'stocks fourragers'!Q15</f>
        <v>0</v>
      </c>
      <c r="Z5" s="190">
        <f>'stocks fourragers'!AA15</f>
        <v>0</v>
      </c>
      <c r="AA5" s="190">
        <f>'stocks fourragers'!AA16</f>
        <v>0</v>
      </c>
      <c r="AB5" s="184">
        <f>'stocks fourragers'!I17</f>
        <v>0</v>
      </c>
      <c r="AC5" s="184">
        <f>'stocks fourragers'!M17</f>
        <v>0</v>
      </c>
      <c r="AD5" s="184">
        <f>'stocks fourragers'!Q17</f>
        <v>0</v>
      </c>
      <c r="AE5" s="191">
        <f>'stocks fourragers'!V17</f>
        <v>0</v>
      </c>
      <c r="AF5" s="192">
        <f>'stocks fourragers'!AA17</f>
        <v>0</v>
      </c>
      <c r="AG5" s="184">
        <f>'stocks fourragers'!I18</f>
        <v>0</v>
      </c>
      <c r="AH5" s="184">
        <f>'stocks fourragers'!M18</f>
        <v>0</v>
      </c>
      <c r="AI5" s="184">
        <f>'stocks fourragers'!Q18</f>
        <v>0</v>
      </c>
      <c r="AJ5" s="191">
        <f>'stocks fourragers'!V18</f>
        <v>0</v>
      </c>
      <c r="AK5" s="192">
        <f>'stocks fourragers'!AA18</f>
        <v>0</v>
      </c>
      <c r="AL5" s="184">
        <f>'stocks fourragers'!I19</f>
        <v>0</v>
      </c>
      <c r="AM5" s="184">
        <f>'stocks fourragers'!M19</f>
        <v>0</v>
      </c>
      <c r="AN5" s="184">
        <f>'stocks fourragers'!Q19</f>
        <v>0</v>
      </c>
      <c r="AO5" s="191">
        <f>'stocks fourragers'!V19</f>
        <v>0</v>
      </c>
      <c r="AP5" s="192">
        <f>'stocks fourragers'!AA19</f>
        <v>0</v>
      </c>
      <c r="AQ5" s="192">
        <f>'stocks fourragers'!AA20</f>
        <v>0</v>
      </c>
      <c r="AR5" s="185" t="str">
        <f>'stocks fourragers'!R23</f>
        <v>-</v>
      </c>
      <c r="AS5" s="193" t="str">
        <f>'stocks fourragers'!AA23</f>
        <v>0</v>
      </c>
      <c r="AT5" s="185" t="str">
        <f>'stocks fourragers'!R24</f>
        <v>-</v>
      </c>
      <c r="AU5" s="193" t="str">
        <f>'stocks fourragers'!AA24</f>
        <v>0</v>
      </c>
      <c r="AV5" s="185" t="str">
        <f>'stocks fourragers'!R25</f>
        <v>-</v>
      </c>
      <c r="AW5" s="193" t="str">
        <f>'stocks fourragers'!AA25</f>
        <v>0</v>
      </c>
      <c r="AX5" s="193">
        <f>'stocks fourragers'!AA26</f>
        <v>0</v>
      </c>
      <c r="AY5" s="194" t="str">
        <f>'stocks fourragers'!R29</f>
        <v>-</v>
      </c>
      <c r="AZ5" s="195" t="str">
        <f>'stocks fourragers'!AA29</f>
        <v>0</v>
      </c>
      <c r="BA5" s="194" t="str">
        <f>'stocks fourragers'!R30</f>
        <v>-</v>
      </c>
      <c r="BB5" s="195" t="str">
        <f>'stocks fourragers'!AA30</f>
        <v>0</v>
      </c>
      <c r="BC5" s="194" t="str">
        <f>'stocks fourragers'!R31</f>
        <v>-</v>
      </c>
      <c r="BD5" s="195" t="str">
        <f>'stocks fourragers'!AA31</f>
        <v>0</v>
      </c>
      <c r="BE5" s="195">
        <f>'stocks fourragers'!AA32</f>
        <v>0</v>
      </c>
      <c r="BF5" s="187">
        <f>'stocks fourragers'!F35</f>
        <v>0</v>
      </c>
      <c r="BG5" s="187">
        <f>'stocks fourragers'!I35</f>
        <v>0</v>
      </c>
      <c r="BH5" s="187">
        <f>'stocks fourragers'!M35</f>
        <v>0</v>
      </c>
      <c r="BI5" s="187">
        <f>'stocks fourragers'!R35</f>
        <v>0</v>
      </c>
      <c r="BJ5" s="196">
        <f>'stocks fourragers'!AA35</f>
        <v>0</v>
      </c>
      <c r="BK5" s="187">
        <f>'stocks fourragers'!F36</f>
        <v>0</v>
      </c>
      <c r="BL5" s="187">
        <f>'stocks fourragers'!I36</f>
        <v>0</v>
      </c>
      <c r="BM5" s="187">
        <f>'stocks fourragers'!M36</f>
        <v>0</v>
      </c>
      <c r="BN5" s="187">
        <f>'stocks fourragers'!R36</f>
        <v>0</v>
      </c>
      <c r="BO5" s="196">
        <f>'stocks fourragers'!AA36</f>
        <v>0</v>
      </c>
      <c r="BP5" s="187">
        <f>'stocks fourragers'!F37</f>
        <v>0</v>
      </c>
      <c r="BQ5" s="187">
        <f>'stocks fourragers'!I37</f>
        <v>0</v>
      </c>
      <c r="BR5" s="187">
        <f>'stocks fourragers'!M37</f>
        <v>0</v>
      </c>
      <c r="BS5" s="187">
        <f>'stocks fourragers'!R37</f>
        <v>0</v>
      </c>
      <c r="BT5" s="196">
        <f>'stocks fourragers'!AA37</f>
        <v>0</v>
      </c>
      <c r="BU5" s="187">
        <f>'stocks fourragers'!F38</f>
        <v>0</v>
      </c>
      <c r="BV5" s="187">
        <f>'stocks fourragers'!I38</f>
        <v>0</v>
      </c>
      <c r="BW5" s="187">
        <f>'stocks fourragers'!M38</f>
        <v>0</v>
      </c>
      <c r="BX5" s="187">
        <f>'stocks fourragers'!R38</f>
        <v>0</v>
      </c>
      <c r="BY5" s="196">
        <f>'stocks fourragers'!AA38</f>
        <v>0</v>
      </c>
      <c r="BZ5" s="196">
        <f>'stocks fourragers'!AA39</f>
        <v>0</v>
      </c>
      <c r="CA5" s="197">
        <f>'stocks fourragers'!Z40</f>
        <v>0</v>
      </c>
      <c r="CB5" s="416">
        <f>'Besoins hivernaux'!C4</f>
        <v>0</v>
      </c>
      <c r="CC5" s="417">
        <f>'Besoins hivernaux'!D5</f>
        <v>0</v>
      </c>
      <c r="CD5" s="176">
        <f>'Besoins hivernaux'!C9</f>
        <v>0</v>
      </c>
      <c r="CE5" s="419">
        <f>'Besoins hivernaux'!D9</f>
        <v>0</v>
      </c>
      <c r="CF5" s="419">
        <f>'Besoins hivernaux'!E9</f>
        <v>0</v>
      </c>
      <c r="CG5" s="176">
        <f>'Besoins hivernaux'!F9</f>
        <v>0</v>
      </c>
      <c r="CH5" s="418">
        <f>'Besoins hivernaux'!H9</f>
        <v>0</v>
      </c>
      <c r="CI5" s="176">
        <f>'Besoins hivernaux'!C10</f>
        <v>0</v>
      </c>
      <c r="CJ5" s="420">
        <f>'Besoins hivernaux'!F10</f>
        <v>0</v>
      </c>
      <c r="CK5" s="418">
        <f>'Besoins hivernaux'!H10</f>
        <v>0</v>
      </c>
      <c r="CL5" s="176">
        <f>'Besoins hivernaux'!C11</f>
        <v>0</v>
      </c>
      <c r="CM5" s="418">
        <f>'Besoins hivernaux'!H11</f>
        <v>0</v>
      </c>
      <c r="CN5" s="176">
        <f>'Besoins hivernaux'!C12</f>
        <v>0</v>
      </c>
      <c r="CO5" s="418">
        <f>'Besoins hivernaux'!H12</f>
        <v>0</v>
      </c>
      <c r="CP5" s="176">
        <f>'Besoins hivernaux'!C13</f>
        <v>0</v>
      </c>
      <c r="CQ5" s="419">
        <f>'Besoins hivernaux'!D13</f>
        <v>0</v>
      </c>
      <c r="CR5" s="419">
        <f>'Besoins hivernaux'!E13</f>
        <v>0</v>
      </c>
      <c r="CS5" s="176">
        <f>'Besoins hivernaux'!F13</f>
        <v>0</v>
      </c>
      <c r="CT5" s="418">
        <f>'Besoins hivernaux'!H13</f>
        <v>0</v>
      </c>
      <c r="CU5" s="176">
        <f>'Besoins hivernaux'!C14</f>
        <v>0</v>
      </c>
      <c r="CV5" s="419">
        <f>'Besoins hivernaux'!D14</f>
        <v>0</v>
      </c>
      <c r="CW5" s="419">
        <f>'Besoins hivernaux'!E14</f>
        <v>0</v>
      </c>
      <c r="CX5" s="176">
        <f>'Besoins hivernaux'!F14</f>
        <v>0</v>
      </c>
      <c r="CY5" s="418">
        <f>'Besoins hivernaux'!H14</f>
        <v>0</v>
      </c>
      <c r="CZ5" s="176">
        <f>'Besoins hivernaux'!C15</f>
        <v>0</v>
      </c>
      <c r="DA5" s="419">
        <f>'Besoins hivernaux'!D15</f>
        <v>0</v>
      </c>
      <c r="DB5" s="419">
        <f>'Besoins hivernaux'!E15</f>
        <v>0</v>
      </c>
      <c r="DC5" s="176">
        <f>'Besoins hivernaux'!F15</f>
        <v>0</v>
      </c>
      <c r="DD5" s="418">
        <f>'Besoins hivernaux'!H15</f>
        <v>0</v>
      </c>
      <c r="DE5" s="176">
        <f>'Besoins hivernaux'!C16</f>
        <v>0</v>
      </c>
      <c r="DF5" s="419">
        <f>'Besoins hivernaux'!D16</f>
        <v>0</v>
      </c>
      <c r="DG5" s="419">
        <f>'Besoins hivernaux'!E16</f>
        <v>0</v>
      </c>
      <c r="DH5" s="176">
        <f>'Besoins hivernaux'!F16</f>
        <v>0</v>
      </c>
      <c r="DI5" s="418">
        <f>'Besoins hivernaux'!H16</f>
        <v>0</v>
      </c>
      <c r="DJ5" s="176">
        <f>'Besoins hivernaux'!C17</f>
        <v>0</v>
      </c>
      <c r="DK5" s="419">
        <f>'Besoins hivernaux'!D17</f>
        <v>0</v>
      </c>
      <c r="DL5" s="419">
        <f>'Besoins hivernaux'!E17</f>
        <v>0</v>
      </c>
      <c r="DM5" s="176">
        <f>'Besoins hivernaux'!F17</f>
        <v>0</v>
      </c>
      <c r="DN5" s="418">
        <f>'Besoins hivernaux'!H17</f>
        <v>0</v>
      </c>
      <c r="DO5" s="176">
        <f>'Besoins hivernaux'!C18</f>
        <v>0</v>
      </c>
      <c r="DP5" s="419">
        <f>'Besoins hivernaux'!D18</f>
        <v>0</v>
      </c>
      <c r="DQ5" s="419">
        <f>'Besoins hivernaux'!E18</f>
        <v>0</v>
      </c>
      <c r="DR5" s="176">
        <f>'Besoins hivernaux'!F18</f>
        <v>0</v>
      </c>
      <c r="DS5" s="418">
        <f>'Besoins hivernaux'!H18</f>
        <v>0</v>
      </c>
      <c r="DT5" s="176">
        <f>'Besoins hivernaux'!C19</f>
        <v>0</v>
      </c>
      <c r="DU5" s="419">
        <f>'Besoins hivernaux'!D19</f>
        <v>0</v>
      </c>
      <c r="DV5" s="419">
        <f>'Besoins hivernaux'!E19</f>
        <v>0</v>
      </c>
      <c r="DW5" s="176">
        <f>'Besoins hivernaux'!F19</f>
        <v>0</v>
      </c>
      <c r="DX5" s="418">
        <f>'Besoins hivernaux'!H19</f>
        <v>0</v>
      </c>
      <c r="DY5" s="176">
        <f>'Besoins hivernaux'!C20</f>
        <v>0</v>
      </c>
      <c r="DZ5" s="419">
        <f>'Besoins hivernaux'!D20</f>
        <v>0</v>
      </c>
      <c r="EA5" s="419">
        <f>'Besoins hivernaux'!E20</f>
        <v>0</v>
      </c>
      <c r="EB5" s="176">
        <f>'Besoins hivernaux'!F20</f>
        <v>0</v>
      </c>
      <c r="EC5" s="418">
        <f>'Besoins hivernaux'!H20</f>
        <v>0</v>
      </c>
      <c r="ED5" s="176">
        <f>'Besoins hivernaux'!C21</f>
        <v>0</v>
      </c>
      <c r="EE5" s="419">
        <f>'Besoins hivernaux'!D21</f>
        <v>0</v>
      </c>
      <c r="EF5" s="419">
        <f>'Besoins hivernaux'!E21</f>
        <v>0</v>
      </c>
      <c r="EG5" s="418">
        <f>'Besoins hivernaux'!H21</f>
        <v>0</v>
      </c>
      <c r="EH5" s="418">
        <f>'Besoins hivernaux'!H21</f>
        <v>0</v>
      </c>
      <c r="EI5" s="176">
        <f>'Besoins hivernaux'!C22</f>
        <v>0</v>
      </c>
      <c r="EJ5" s="419">
        <f>'Besoins hivernaux'!D22</f>
        <v>0</v>
      </c>
      <c r="EK5" s="419">
        <f>'Besoins hivernaux'!E22</f>
        <v>0</v>
      </c>
      <c r="EL5" s="176">
        <f>'Besoins hivernaux'!F22</f>
        <v>0</v>
      </c>
      <c r="EM5" s="418">
        <f>'Besoins hivernaux'!H22</f>
        <v>0</v>
      </c>
      <c r="EN5" s="176">
        <f>'Besoins hivernaux'!C23</f>
        <v>0</v>
      </c>
      <c r="EO5" s="419">
        <f>'Besoins hivernaux'!D23</f>
        <v>0</v>
      </c>
      <c r="EP5" s="419">
        <f>'Besoins hivernaux'!E23</f>
        <v>0</v>
      </c>
      <c r="EQ5" s="176">
        <f>'Besoins hivernaux'!F23</f>
        <v>0</v>
      </c>
      <c r="ER5" s="418">
        <f>'Besoins hivernaux'!H23</f>
        <v>0</v>
      </c>
      <c r="ES5" s="176">
        <f>'Besoins hivernaux'!C24</f>
        <v>0</v>
      </c>
      <c r="ET5" s="419">
        <f>'Besoins hivernaux'!D24</f>
        <v>0</v>
      </c>
      <c r="EU5" s="419">
        <f>'Besoins hivernaux'!E24</f>
        <v>0</v>
      </c>
      <c r="EV5" s="176">
        <f>'Besoins hivernaux'!F24</f>
        <v>0</v>
      </c>
      <c r="EW5" s="418">
        <f>'Besoins hivernaux'!H24</f>
        <v>0</v>
      </c>
      <c r="EX5" s="176">
        <f>'Besoins hivernaux'!C25</f>
        <v>0</v>
      </c>
      <c r="EY5" s="419">
        <f>'Besoins hivernaux'!D25</f>
        <v>0</v>
      </c>
      <c r="EZ5" s="419">
        <f>'Besoins hivernaux'!E25</f>
        <v>0</v>
      </c>
      <c r="FA5" s="176">
        <f>'Besoins hivernaux'!F25</f>
        <v>0</v>
      </c>
      <c r="FB5" s="418">
        <f>'Besoins hivernaux'!H25</f>
        <v>0</v>
      </c>
      <c r="FC5" s="176">
        <f>'Besoins hivernaux'!C26</f>
        <v>0</v>
      </c>
      <c r="FD5" s="418">
        <f>'Besoins hivernaux'!H26</f>
        <v>0</v>
      </c>
      <c r="FE5" s="176">
        <f>'Besoins hivernaux'!C27</f>
        <v>0</v>
      </c>
      <c r="FF5" s="418">
        <f>'Besoins hivernaux'!H27</f>
        <v>0</v>
      </c>
      <c r="FG5" s="176">
        <f>'Besoins hivernaux'!C28</f>
        <v>0</v>
      </c>
      <c r="FH5" s="418">
        <f>'Besoins hivernaux'!H28</f>
        <v>0</v>
      </c>
      <c r="FI5" s="177">
        <f>'Besoins hivernaux'!C30</f>
        <v>0</v>
      </c>
      <c r="FJ5" s="421">
        <f>'Besoins hivernaux'!D30</f>
        <v>0</v>
      </c>
      <c r="FK5" s="421">
        <f>'Besoins hivernaux'!E30</f>
        <v>0</v>
      </c>
      <c r="FL5" s="177">
        <f>'Besoins hivernaux'!F30</f>
        <v>0</v>
      </c>
      <c r="FM5" s="422">
        <f>'Besoins hivernaux'!H30</f>
        <v>0</v>
      </c>
      <c r="FN5" s="177">
        <f>'Besoins hivernaux'!C31</f>
        <v>0</v>
      </c>
      <c r="FO5" s="421">
        <f>'Besoins hivernaux'!D31</f>
        <v>0</v>
      </c>
      <c r="FP5" s="421">
        <f>'Besoins hivernaux'!E31</f>
        <v>0</v>
      </c>
      <c r="FQ5" s="177">
        <f>'Besoins hivernaux'!F31</f>
        <v>0</v>
      </c>
      <c r="FR5" s="422">
        <f>'Besoins hivernaux'!H31</f>
        <v>0</v>
      </c>
      <c r="FS5" s="177">
        <f>'Besoins hivernaux'!C32</f>
        <v>0</v>
      </c>
      <c r="FT5" s="421">
        <f>'Besoins hivernaux'!D32</f>
        <v>0</v>
      </c>
      <c r="FU5" s="421">
        <f>'Besoins hivernaux'!E32</f>
        <v>0</v>
      </c>
      <c r="FV5" s="177">
        <f>'Besoins hivernaux'!F32</f>
        <v>0</v>
      </c>
      <c r="FW5" s="422">
        <f>'Besoins hivernaux'!H32</f>
        <v>0</v>
      </c>
      <c r="FX5" s="177">
        <f>'Besoins hivernaux'!C33</f>
        <v>0</v>
      </c>
      <c r="FY5" s="421">
        <f>'Besoins hivernaux'!D33</f>
        <v>0</v>
      </c>
      <c r="FZ5" s="421">
        <f>'Besoins hivernaux'!E33</f>
        <v>0</v>
      </c>
      <c r="GA5" s="177">
        <f>'Besoins hivernaux'!F33</f>
        <v>0</v>
      </c>
      <c r="GB5" s="422">
        <f>'Besoins hivernaux'!H33</f>
        <v>0</v>
      </c>
      <c r="GC5" s="177">
        <f>'Besoins hivernaux'!C34</f>
        <v>0</v>
      </c>
      <c r="GD5" s="421">
        <f>'Besoins hivernaux'!D34</f>
        <v>0</v>
      </c>
      <c r="GE5" s="421">
        <f>'Besoins hivernaux'!E34</f>
        <v>0</v>
      </c>
      <c r="GF5" s="177">
        <f>'Besoins hivernaux'!F34</f>
        <v>0</v>
      </c>
      <c r="GG5" s="422">
        <f>'Besoins hivernaux'!H34</f>
        <v>0</v>
      </c>
      <c r="GH5" s="177">
        <f>'Besoins hivernaux'!C35</f>
        <v>0</v>
      </c>
      <c r="GI5" s="421">
        <f>'Besoins hivernaux'!D35</f>
        <v>0</v>
      </c>
      <c r="GJ5" s="421">
        <f>'Besoins hivernaux'!E35</f>
        <v>0</v>
      </c>
      <c r="GK5" s="177">
        <f>'Besoins hivernaux'!F35</f>
        <v>0</v>
      </c>
      <c r="GL5" s="422">
        <f>'Besoins hivernaux'!H35</f>
        <v>0</v>
      </c>
      <c r="GM5" s="177">
        <f>'Besoins hivernaux'!C36</f>
        <v>0</v>
      </c>
      <c r="GN5" s="422">
        <f>'Besoins hivernaux'!H36</f>
        <v>0</v>
      </c>
      <c r="GO5" s="177">
        <f>'Besoins hivernaux'!C37</f>
        <v>0</v>
      </c>
      <c r="GP5" s="422">
        <f>'Besoins hivernaux'!H37</f>
        <v>0</v>
      </c>
      <c r="GQ5" s="178">
        <f>'Besoins hivernaux'!C39</f>
        <v>0</v>
      </c>
      <c r="GR5" s="426">
        <f>'Besoins hivernaux'!D39</f>
        <v>0</v>
      </c>
      <c r="GS5" s="426">
        <f>'Besoins hivernaux'!E39</f>
        <v>0</v>
      </c>
      <c r="GT5" s="178">
        <f>'Besoins hivernaux'!F39</f>
        <v>0</v>
      </c>
      <c r="GU5" s="423">
        <f>'Besoins hivernaux'!H39</f>
        <v>0</v>
      </c>
      <c r="GV5" s="178">
        <f>'Besoins hivernaux'!C40</f>
        <v>0</v>
      </c>
      <c r="GW5" s="426">
        <f>'Besoins hivernaux'!D40</f>
        <v>0</v>
      </c>
      <c r="GX5" s="426">
        <f>'Besoins hivernaux'!E40</f>
        <v>0</v>
      </c>
      <c r="GY5" s="178">
        <f>'Besoins hivernaux'!F40</f>
        <v>0</v>
      </c>
      <c r="GZ5" s="423">
        <f>'Besoins hivernaux'!H40</f>
        <v>0</v>
      </c>
      <c r="HA5" s="179">
        <f>'Besoins hivernaux'!C42</f>
        <v>0</v>
      </c>
      <c r="HB5" s="425">
        <f>'Besoins hivernaux'!D42</f>
        <v>0</v>
      </c>
      <c r="HC5" s="425">
        <f>'Besoins hivernaux'!E42</f>
        <v>0</v>
      </c>
      <c r="HD5" s="179">
        <f>'Besoins hivernaux'!F42</f>
        <v>0</v>
      </c>
      <c r="HE5" s="424">
        <f>'Besoins hivernaux'!H42</f>
        <v>0</v>
      </c>
      <c r="HF5" s="179">
        <f>'Besoins hivernaux'!C43</f>
        <v>0</v>
      </c>
      <c r="HG5" s="425">
        <f>'Besoins hivernaux'!D43</f>
        <v>0</v>
      </c>
      <c r="HH5" s="425">
        <f>'Besoins hivernaux'!E43</f>
        <v>0</v>
      </c>
      <c r="HI5" s="179">
        <f>'Besoins hivernaux'!F43</f>
        <v>0</v>
      </c>
      <c r="HJ5" s="424">
        <f>'Besoins hivernaux'!H43</f>
        <v>0</v>
      </c>
      <c r="HK5" s="197">
        <f>'Besoins hivernaux'!H44</f>
        <v>0</v>
      </c>
      <c r="HL5" s="201">
        <f>synthese!F17</f>
        <v>0</v>
      </c>
      <c r="HM5" s="201">
        <f>synthese!F20</f>
        <v>0</v>
      </c>
      <c r="HN5" s="200">
        <f>synthese!F23</f>
        <v>0</v>
      </c>
      <c r="HO5" s="203">
        <f>CA5-HK5</f>
        <v>0</v>
      </c>
    </row>
  </sheetData>
  <sheetProtection password="CD25" sheet="1" objects="1" scenarios="1"/>
  <mergeCells count="115">
    <mergeCell ref="HF2:HJ3"/>
    <mergeCell ref="HL1:HN2"/>
    <mergeCell ref="EI3:EM3"/>
    <mergeCell ref="EN3:ER3"/>
    <mergeCell ref="ES3:EW3"/>
    <mergeCell ref="DY3:EC3"/>
    <mergeCell ref="ED3:EH3"/>
    <mergeCell ref="CA2:CA4"/>
    <mergeCell ref="AY2:BE2"/>
    <mergeCell ref="AY3:AZ3"/>
    <mergeCell ref="BA3:BB3"/>
    <mergeCell ref="BC3:BD3"/>
    <mergeCell ref="BF2:BZ2"/>
    <mergeCell ref="BF3:BJ3"/>
    <mergeCell ref="BK3:BO3"/>
    <mergeCell ref="BP3:BT3"/>
    <mergeCell ref="BU3:BY3"/>
    <mergeCell ref="B1:CA1"/>
    <mergeCell ref="CD1:FH1"/>
    <mergeCell ref="CI2:CK3"/>
    <mergeCell ref="CL2:CM3"/>
    <mergeCell ref="CN2:CO3"/>
    <mergeCell ref="CP3:CT3"/>
    <mergeCell ref="CU3:CY3"/>
    <mergeCell ref="CZ3:DD3"/>
    <mergeCell ref="HA2:HE3"/>
    <mergeCell ref="AB2:AF2"/>
    <mergeCell ref="AG2:AK2"/>
    <mergeCell ref="AL2:AP2"/>
    <mergeCell ref="AR3:AS3"/>
    <mergeCell ref="AT3:AU3"/>
    <mergeCell ref="AV3:AW3"/>
    <mergeCell ref="AR2:AX2"/>
    <mergeCell ref="AF3:AF4"/>
    <mergeCell ref="AG3:AG4"/>
    <mergeCell ref="B2:E2"/>
    <mergeCell ref="F2:I2"/>
    <mergeCell ref="J2:M2"/>
    <mergeCell ref="O2:R2"/>
    <mergeCell ref="S2:V2"/>
    <mergeCell ref="W2:Z2"/>
    <mergeCell ref="ES2:EW2"/>
    <mergeCell ref="EX2:FB3"/>
    <mergeCell ref="FC3:FD3"/>
    <mergeCell ref="FE3:FF3"/>
    <mergeCell ref="FG3:FH3"/>
    <mergeCell ref="FC2:FH2"/>
    <mergeCell ref="CP2:DD2"/>
    <mergeCell ref="DE3:DI3"/>
    <mergeCell ref="DJ3:DN3"/>
    <mergeCell ref="DO3:DS3"/>
    <mergeCell ref="DE2:DS2"/>
    <mergeCell ref="DT3:DX3"/>
    <mergeCell ref="DT2:EH2"/>
    <mergeCell ref="HA1:HJ1"/>
    <mergeCell ref="HK1:HK3"/>
    <mergeCell ref="CB1:CB4"/>
    <mergeCell ref="CC1:CC4"/>
    <mergeCell ref="B3:B4"/>
    <mergeCell ref="C3:C4"/>
    <mergeCell ref="D3:D4"/>
    <mergeCell ref="E3:E4"/>
    <mergeCell ref="F3:F4"/>
    <mergeCell ref="G3:G4"/>
    <mergeCell ref="GH2:GL3"/>
    <mergeCell ref="GM3:GN3"/>
    <mergeCell ref="GO3:GP3"/>
    <mergeCell ref="GM2:GP2"/>
    <mergeCell ref="FI1:GP1"/>
    <mergeCell ref="GQ2:GU3"/>
    <mergeCell ref="GV2:GZ3"/>
    <mergeCell ref="GQ1:GZ1"/>
    <mergeCell ref="FI2:FM3"/>
    <mergeCell ref="FN2:FR3"/>
    <mergeCell ref="FS2:FW3"/>
    <mergeCell ref="FX2:GB3"/>
    <mergeCell ref="GC2:GG3"/>
    <mergeCell ref="EI2:ER2"/>
    <mergeCell ref="Y3:Y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HO1:HO3"/>
    <mergeCell ref="AN3:AN4"/>
    <mergeCell ref="AO3:AO4"/>
    <mergeCell ref="AP3:AP4"/>
    <mergeCell ref="AQ3:AQ4"/>
    <mergeCell ref="A1:A4"/>
    <mergeCell ref="CD2:CH3"/>
    <mergeCell ref="AH3:AH4"/>
    <mergeCell ref="AI3:AI4"/>
    <mergeCell ref="AJ3:AJ4"/>
    <mergeCell ref="AK3:AK4"/>
    <mergeCell ref="AL3:AL4"/>
    <mergeCell ref="AM3:AM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notice</vt:lpstr>
      <vt:lpstr>stocks fourragers</vt:lpstr>
      <vt:lpstr>Besoins hivernaux</vt:lpstr>
      <vt:lpstr>synthese</vt:lpstr>
      <vt:lpstr>Référentiel</vt:lpstr>
      <vt:lpstr>données</vt:lpstr>
    </vt:vector>
  </TitlesOfParts>
  <Company>Chambre d'Agriculture de la Charente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RENARD Julie</dc:creator>
  <cp:lastModifiedBy>RENARD Julie</cp:lastModifiedBy>
  <cp:lastPrinted>2019-07-24T12:26:44Z</cp:lastPrinted>
  <dcterms:created xsi:type="dcterms:W3CDTF">2019-07-23T17:35:21Z</dcterms:created>
  <dcterms:modified xsi:type="dcterms:W3CDTF">2019-07-30T07:21:16Z</dcterms:modified>
</cp:coreProperties>
</file>